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uthda\OneDrive - Rhode Island Department of Education\20-21 ESSA ALLOCATIONS\FY 2021 Final Allocations\"/>
    </mc:Choice>
  </mc:AlternateContent>
  <bookViews>
    <workbookView xWindow="0" yWindow="180" windowWidth="15195" windowHeight="9090" tabRatio="781" activeTab="1"/>
  </bookViews>
  <sheets>
    <sheet name="Instructions" sheetId="216" r:id="rId1"/>
    <sheet name="Equitable Share Calculator" sheetId="214" r:id="rId2"/>
    <sheet name="Enrollment Counts" sheetId="215" r:id="rId3"/>
    <sheet name="Title II(A) Alloc. to LEAs" sheetId="218" r:id="rId4"/>
    <sheet name="F.A.Q.'s" sheetId="217" r:id="rId5"/>
  </sheets>
  <definedNames>
    <definedName name="_xlnm.Print_Area" localSheetId="2">'Enrollment Counts'!$A$1:$K$221</definedName>
    <definedName name="_xlnm.Print_Area" localSheetId="1">'Equitable Share Calculator'!$B$1:$D$20</definedName>
    <definedName name="_xlnm.Print_Area" localSheetId="4">'F.A.Q.''s'!$A$1:$A$68</definedName>
    <definedName name="_xlnm.Print_Area" localSheetId="0">Instructions!$B$2:$C$32</definedName>
    <definedName name="_xlnm.Print_Area" localSheetId="3">'Title II(A) Alloc. to LEAs'!$A$1:$D$69</definedName>
  </definedNames>
  <calcPr calcId="162913"/>
</workbook>
</file>

<file path=xl/calcChain.xml><?xml version="1.0" encoding="utf-8"?>
<calcChain xmlns="http://schemas.openxmlformats.org/spreadsheetml/2006/main">
  <c r="E67" i="218" l="1"/>
  <c r="E66" i="218"/>
  <c r="E65" i="218"/>
  <c r="E64" i="218"/>
  <c r="E63" i="218"/>
  <c r="E62" i="218"/>
  <c r="E61" i="218"/>
  <c r="E60" i="218"/>
  <c r="E59" i="218"/>
  <c r="E58" i="218"/>
  <c r="E57" i="218"/>
  <c r="E56" i="218"/>
  <c r="E55" i="218"/>
  <c r="E54" i="218"/>
  <c r="E53" i="218"/>
  <c r="E52" i="218"/>
  <c r="E51" i="218"/>
  <c r="E50" i="218"/>
  <c r="E49" i="218"/>
  <c r="E48" i="218"/>
  <c r="E47" i="218"/>
  <c r="E46" i="218"/>
  <c r="E45" i="218"/>
  <c r="E44" i="218"/>
  <c r="E43" i="218"/>
  <c r="E42" i="218"/>
  <c r="E41" i="218"/>
  <c r="E40" i="218"/>
  <c r="E39" i="218"/>
  <c r="E38" i="218"/>
  <c r="E37" i="218"/>
  <c r="E36" i="218"/>
  <c r="E35" i="218"/>
  <c r="E34" i="218"/>
  <c r="E33" i="218"/>
  <c r="E32" i="218"/>
  <c r="E31" i="218"/>
  <c r="E30" i="218"/>
  <c r="E29" i="218"/>
  <c r="E28" i="218"/>
  <c r="E27" i="218"/>
  <c r="E26" i="218"/>
  <c r="E25" i="218"/>
  <c r="E24" i="218"/>
  <c r="E23" i="218"/>
  <c r="E22" i="218"/>
  <c r="E21" i="218"/>
  <c r="E20" i="218"/>
  <c r="E19" i="218"/>
  <c r="E18" i="218"/>
  <c r="E17" i="218"/>
  <c r="E16" i="218"/>
  <c r="E15" i="218"/>
  <c r="E14" i="218"/>
  <c r="E13" i="218"/>
  <c r="E12" i="218"/>
  <c r="E11" i="218"/>
  <c r="E10" i="218"/>
  <c r="E9" i="218"/>
  <c r="E8" i="218"/>
  <c r="E7" i="218"/>
  <c r="E6" i="218"/>
  <c r="D69" i="218"/>
  <c r="E69" i="218" s="1"/>
  <c r="C190" i="215" l="1"/>
  <c r="C166" i="215"/>
  <c r="C159" i="215"/>
  <c r="C152" i="215"/>
  <c r="C120" i="215"/>
  <c r="C113" i="215"/>
  <c r="C103" i="215"/>
  <c r="C93" i="215"/>
  <c r="C89" i="215"/>
  <c r="C84" i="215"/>
  <c r="C78" i="215"/>
  <c r="C74" i="215"/>
  <c r="C69" i="215"/>
  <c r="C65" i="215"/>
  <c r="C61" i="215"/>
  <c r="C51" i="215"/>
  <c r="C44" i="215"/>
  <c r="C39" i="215"/>
  <c r="C30" i="215"/>
  <c r="C24" i="215"/>
  <c r="C20" i="215"/>
  <c r="C16" i="215"/>
  <c r="C98" i="215"/>
  <c r="C184" i="215"/>
  <c r="C198" i="215"/>
  <c r="F171" i="215" l="1"/>
  <c r="H171" i="215" s="1"/>
  <c r="J171" i="215" s="1"/>
  <c r="I98" i="215"/>
  <c r="G98" i="215"/>
  <c r="I89" i="215"/>
  <c r="G89" i="215"/>
  <c r="F88" i="215"/>
  <c r="H88" i="215" l="1"/>
  <c r="J88" i="215" s="1"/>
  <c r="I103" i="215"/>
  <c r="G103" i="215"/>
  <c r="F14" i="215" l="1"/>
  <c r="I198" i="215" l="1"/>
  <c r="F195" i="215" l="1"/>
  <c r="F174" i="215"/>
  <c r="F173" i="215"/>
  <c r="I166" i="215"/>
  <c r="F162" i="215"/>
  <c r="F129" i="215"/>
  <c r="F146" i="215"/>
  <c r="I120" i="215"/>
  <c r="F116" i="215"/>
  <c r="I78" i="215"/>
  <c r="F77" i="215"/>
  <c r="F78" i="215" s="1"/>
  <c r="I51" i="215"/>
  <c r="H77" i="215" l="1"/>
  <c r="H78" i="215" s="1"/>
  <c r="J77" i="215" l="1"/>
  <c r="J78" i="215" s="1"/>
  <c r="F49" i="215"/>
  <c r="F163" i="215" l="1"/>
  <c r="F132" i="215" l="1"/>
  <c r="F181" i="215"/>
  <c r="F147" i="215"/>
  <c r="I113" i="215"/>
  <c r="F106" i="215"/>
  <c r="I30" i="215"/>
  <c r="F29" i="215"/>
  <c r="F36" i="215" l="1"/>
  <c r="F197" i="215"/>
  <c r="F196" i="215"/>
  <c r="F194" i="215"/>
  <c r="F193" i="215"/>
  <c r="I190" i="215"/>
  <c r="F189" i="215"/>
  <c r="F188" i="215"/>
  <c r="F187" i="215"/>
  <c r="I184" i="215"/>
  <c r="F183" i="215"/>
  <c r="F182" i="215"/>
  <c r="F180" i="215"/>
  <c r="F179" i="215"/>
  <c r="F178" i="215"/>
  <c r="F177" i="215"/>
  <c r="F176" i="215"/>
  <c r="F175" i="215"/>
  <c r="F172" i="215"/>
  <c r="F170" i="215"/>
  <c r="F169" i="215"/>
  <c r="F165" i="215"/>
  <c r="F164" i="215"/>
  <c r="I159" i="215"/>
  <c r="F158" i="215"/>
  <c r="F157" i="215"/>
  <c r="F156" i="215"/>
  <c r="F155" i="215"/>
  <c r="I152" i="215"/>
  <c r="F151" i="215"/>
  <c r="F150" i="215"/>
  <c r="F149" i="215"/>
  <c r="F148" i="215"/>
  <c r="F145" i="215"/>
  <c r="F144" i="215"/>
  <c r="F143" i="215"/>
  <c r="F142" i="215"/>
  <c r="F141" i="215"/>
  <c r="F140" i="215"/>
  <c r="F139" i="215"/>
  <c r="F138" i="215"/>
  <c r="F137" i="215"/>
  <c r="F136" i="215"/>
  <c r="F135" i="215"/>
  <c r="F134" i="215"/>
  <c r="F133" i="215"/>
  <c r="F131" i="215"/>
  <c r="F130" i="215"/>
  <c r="F128" i="215"/>
  <c r="F127" i="215"/>
  <c r="F126" i="215"/>
  <c r="F101" i="215"/>
  <c r="F125" i="215"/>
  <c r="F124" i="215"/>
  <c r="F123" i="215"/>
  <c r="F119" i="215"/>
  <c r="F118" i="215"/>
  <c r="F117" i="215"/>
  <c r="F112" i="215"/>
  <c r="F111" i="215"/>
  <c r="F110" i="215"/>
  <c r="F109" i="215"/>
  <c r="F108" i="215"/>
  <c r="F107" i="215"/>
  <c r="F102" i="215"/>
  <c r="H102" i="215" s="1"/>
  <c r="F97" i="215"/>
  <c r="F96" i="215"/>
  <c r="I93" i="215"/>
  <c r="F92" i="215"/>
  <c r="F87" i="215"/>
  <c r="F89" i="215" s="1"/>
  <c r="I84" i="215"/>
  <c r="F83" i="215"/>
  <c r="F82" i="215"/>
  <c r="F81" i="215"/>
  <c r="I74" i="215"/>
  <c r="F73" i="215"/>
  <c r="F72" i="215"/>
  <c r="I69" i="215"/>
  <c r="F68" i="215"/>
  <c r="F69" i="215" s="1"/>
  <c r="I65" i="215"/>
  <c r="F64" i="215"/>
  <c r="I61" i="215"/>
  <c r="F60" i="215"/>
  <c r="F59" i="215"/>
  <c r="F58" i="215"/>
  <c r="F57" i="215"/>
  <c r="F56" i="215"/>
  <c r="F55" i="215"/>
  <c r="F54" i="215"/>
  <c r="F50" i="215"/>
  <c r="F48" i="215"/>
  <c r="F47" i="215"/>
  <c r="I44" i="215"/>
  <c r="F43" i="215"/>
  <c r="F42" i="215"/>
  <c r="I39" i="215"/>
  <c r="F38" i="215"/>
  <c r="F37" i="215"/>
  <c r="F35" i="215"/>
  <c r="F34" i="215"/>
  <c r="F33" i="215"/>
  <c r="F28" i="215"/>
  <c r="F27" i="215"/>
  <c r="I24" i="215"/>
  <c r="F23" i="215"/>
  <c r="F24" i="215" s="1"/>
  <c r="I20" i="215"/>
  <c r="F19" i="215"/>
  <c r="F20" i="215" s="1"/>
  <c r="I16" i="215"/>
  <c r="F15" i="215"/>
  <c r="F13" i="215"/>
  <c r="F12" i="215"/>
  <c r="F11" i="215"/>
  <c r="F98" i="215" l="1"/>
  <c r="F103" i="215"/>
  <c r="H101" i="215"/>
  <c r="H103" i="215" s="1"/>
  <c r="F198" i="215"/>
  <c r="F51" i="215"/>
  <c r="F166" i="215"/>
  <c r="F120" i="215"/>
  <c r="F113" i="215"/>
  <c r="F30" i="215"/>
  <c r="F65" i="215"/>
  <c r="F39" i="215"/>
  <c r="F44" i="215"/>
  <c r="F16" i="215"/>
  <c r="F74" i="215"/>
  <c r="F152" i="215"/>
  <c r="F184" i="215"/>
  <c r="F93" i="215"/>
  <c r="F61" i="215"/>
  <c r="F190" i="215"/>
  <c r="F84" i="215"/>
  <c r="F159" i="215"/>
  <c r="D14" i="214" l="1"/>
  <c r="C14" i="214"/>
  <c r="C69" i="218" l="1"/>
  <c r="C16" i="214"/>
  <c r="C18" i="214" s="1"/>
  <c r="C20" i="214" s="1"/>
  <c r="D8" i="214"/>
  <c r="D16" i="214" s="1"/>
  <c r="C8" i="214"/>
  <c r="G198" i="215" l="1"/>
  <c r="G120" i="215"/>
  <c r="H116" i="215" s="1"/>
  <c r="G51" i="215"/>
  <c r="H49" i="215" s="1"/>
  <c r="J49" i="215" s="1"/>
  <c r="G78" i="215"/>
  <c r="G166" i="215"/>
  <c r="G30" i="215"/>
  <c r="H29" i="215" s="1"/>
  <c r="J29" i="215" s="1"/>
  <c r="D18" i="214"/>
  <c r="D20" i="214" s="1"/>
  <c r="G113" i="215"/>
  <c r="H106" i="215" s="1"/>
  <c r="G74" i="215"/>
  <c r="G16" i="215"/>
  <c r="H14" i="215" s="1"/>
  <c r="J14" i="215" s="1"/>
  <c r="G184" i="215"/>
  <c r="H174" i="215" s="1"/>
  <c r="J174" i="215" s="1"/>
  <c r="G84" i="215"/>
  <c r="G69" i="215"/>
  <c r="H68" i="215" s="1"/>
  <c r="G44" i="215"/>
  <c r="G152" i="215"/>
  <c r="G39" i="215"/>
  <c r="G24" i="215"/>
  <c r="H23" i="215" s="1"/>
  <c r="G93" i="215"/>
  <c r="H92" i="215" s="1"/>
  <c r="G61" i="215"/>
  <c r="G20" i="215"/>
  <c r="H19" i="215" s="1"/>
  <c r="G159" i="215"/>
  <c r="G65" i="215"/>
  <c r="G190" i="215"/>
  <c r="H195" i="215" l="1"/>
  <c r="J195" i="215" s="1"/>
  <c r="H163" i="215"/>
  <c r="J163" i="215" s="1"/>
  <c r="H162" i="215"/>
  <c r="J116" i="215"/>
  <c r="H181" i="215"/>
  <c r="J181" i="215" s="1"/>
  <c r="H173" i="215"/>
  <c r="J173" i="215" s="1"/>
  <c r="H146" i="215"/>
  <c r="J146" i="215" s="1"/>
  <c r="H129" i="215"/>
  <c r="J129" i="215" s="1"/>
  <c r="H147" i="215"/>
  <c r="J147" i="215" s="1"/>
  <c r="H132" i="215"/>
  <c r="J132" i="215" s="1"/>
  <c r="J106" i="215"/>
  <c r="H118" i="215"/>
  <c r="J118" i="215" s="1"/>
  <c r="H119" i="215"/>
  <c r="J119" i="215" s="1"/>
  <c r="H117" i="215"/>
  <c r="J117" i="215" s="1"/>
  <c r="H158" i="215"/>
  <c r="J158" i="215" s="1"/>
  <c r="H156" i="215"/>
  <c r="J156" i="215" s="1"/>
  <c r="H157" i="215"/>
  <c r="J157" i="215" s="1"/>
  <c r="H155" i="215"/>
  <c r="H24" i="215"/>
  <c r="J23" i="215"/>
  <c r="J24" i="215" s="1"/>
  <c r="H197" i="215"/>
  <c r="J197" i="215" s="1"/>
  <c r="H196" i="215"/>
  <c r="J196" i="215" s="1"/>
  <c r="H193" i="215"/>
  <c r="H194" i="215"/>
  <c r="J194" i="215" s="1"/>
  <c r="H83" i="215"/>
  <c r="J83" i="215" s="1"/>
  <c r="H82" i="215"/>
  <c r="J82" i="215" s="1"/>
  <c r="H81" i="215"/>
  <c r="H111" i="215"/>
  <c r="J111" i="215" s="1"/>
  <c r="H112" i="215"/>
  <c r="J112" i="215" s="1"/>
  <c r="H110" i="215"/>
  <c r="J110" i="215" s="1"/>
  <c r="H108" i="215"/>
  <c r="J108" i="215" s="1"/>
  <c r="H109" i="215"/>
  <c r="J109" i="215" s="1"/>
  <c r="H107" i="215"/>
  <c r="J107" i="215" s="1"/>
  <c r="H187" i="215"/>
  <c r="J187" i="215" s="1"/>
  <c r="H188" i="215"/>
  <c r="J188" i="215" s="1"/>
  <c r="H189" i="215"/>
  <c r="J189" i="215" s="1"/>
  <c r="H20" i="215"/>
  <c r="J19" i="215"/>
  <c r="J20" i="215" s="1"/>
  <c r="H34" i="215"/>
  <c r="J34" i="215" s="1"/>
  <c r="H33" i="215"/>
  <c r="H35" i="215"/>
  <c r="J35" i="215" s="1"/>
  <c r="H36" i="215"/>
  <c r="J36" i="215" s="1"/>
  <c r="H37" i="215"/>
  <c r="J37" i="215" s="1"/>
  <c r="H38" i="215"/>
  <c r="J38" i="215" s="1"/>
  <c r="J102" i="215"/>
  <c r="H47" i="215"/>
  <c r="H48" i="215"/>
  <c r="J48" i="215" s="1"/>
  <c r="H50" i="215"/>
  <c r="J50" i="215" s="1"/>
  <c r="H164" i="215"/>
  <c r="J164" i="215" s="1"/>
  <c r="H165" i="215"/>
  <c r="J165" i="215" s="1"/>
  <c r="H28" i="215"/>
  <c r="J28" i="215" s="1"/>
  <c r="H27" i="215"/>
  <c r="H64" i="215"/>
  <c r="J64" i="215" s="1"/>
  <c r="H59" i="215"/>
  <c r="J59" i="215" s="1"/>
  <c r="H54" i="215"/>
  <c r="H56" i="215"/>
  <c r="J56" i="215" s="1"/>
  <c r="H55" i="215"/>
  <c r="J55" i="215" s="1"/>
  <c r="H58" i="215"/>
  <c r="J58" i="215" s="1"/>
  <c r="H60" i="215"/>
  <c r="J60" i="215" s="1"/>
  <c r="H57" i="215"/>
  <c r="J57" i="215" s="1"/>
  <c r="H42" i="215"/>
  <c r="H43" i="215"/>
  <c r="J43" i="215" s="1"/>
  <c r="H178" i="215"/>
  <c r="J178" i="215" s="1"/>
  <c r="H170" i="215"/>
  <c r="J170" i="215" s="1"/>
  <c r="H183" i="215"/>
  <c r="J183" i="215" s="1"/>
  <c r="H176" i="215"/>
  <c r="J176" i="215" s="1"/>
  <c r="H179" i="215"/>
  <c r="J179" i="215" s="1"/>
  <c r="H175" i="215"/>
  <c r="J175" i="215" s="1"/>
  <c r="H182" i="215"/>
  <c r="J182" i="215" s="1"/>
  <c r="H177" i="215"/>
  <c r="J177" i="215" s="1"/>
  <c r="H180" i="215"/>
  <c r="J180" i="215" s="1"/>
  <c r="H169" i="215"/>
  <c r="J169" i="215" s="1"/>
  <c r="H172" i="215"/>
  <c r="J172" i="215" s="1"/>
  <c r="H72" i="215"/>
  <c r="J72" i="215" s="1"/>
  <c r="H73" i="215"/>
  <c r="J73" i="215" s="1"/>
  <c r="H97" i="215"/>
  <c r="J97" i="215" s="1"/>
  <c r="H96" i="215"/>
  <c r="J92" i="215"/>
  <c r="J93" i="215" s="1"/>
  <c r="H93" i="215"/>
  <c r="H133" i="215"/>
  <c r="J133" i="215" s="1"/>
  <c r="H148" i="215"/>
  <c r="J148" i="215" s="1"/>
  <c r="H149" i="215"/>
  <c r="J149" i="215" s="1"/>
  <c r="H131" i="215"/>
  <c r="J131" i="215" s="1"/>
  <c r="H135" i="215"/>
  <c r="J135" i="215" s="1"/>
  <c r="H127" i="215"/>
  <c r="J127" i="215" s="1"/>
  <c r="H124" i="215"/>
  <c r="J124" i="215" s="1"/>
  <c r="H136" i="215"/>
  <c r="J136" i="215" s="1"/>
  <c r="J101" i="215"/>
  <c r="J103" i="215" s="1"/>
  <c r="H150" i="215"/>
  <c r="J150" i="215" s="1"/>
  <c r="H128" i="215"/>
  <c r="J128" i="215" s="1"/>
  <c r="H142" i="215"/>
  <c r="J142" i="215" s="1"/>
  <c r="H134" i="215"/>
  <c r="J134" i="215" s="1"/>
  <c r="H138" i="215"/>
  <c r="J138" i="215" s="1"/>
  <c r="H144" i="215"/>
  <c r="J144" i="215" s="1"/>
  <c r="H125" i="215"/>
  <c r="J125" i="215" s="1"/>
  <c r="H140" i="215"/>
  <c r="J140" i="215" s="1"/>
  <c r="H151" i="215"/>
  <c r="J151" i="215" s="1"/>
  <c r="H139" i="215"/>
  <c r="J139" i="215" s="1"/>
  <c r="H145" i="215"/>
  <c r="J145" i="215" s="1"/>
  <c r="H130" i="215"/>
  <c r="J130" i="215" s="1"/>
  <c r="H137" i="215"/>
  <c r="J137" i="215" s="1"/>
  <c r="H126" i="215"/>
  <c r="J126" i="215" s="1"/>
  <c r="H141" i="215"/>
  <c r="J141" i="215" s="1"/>
  <c r="H143" i="215"/>
  <c r="J143" i="215" s="1"/>
  <c r="H123" i="215"/>
  <c r="H69" i="215"/>
  <c r="J68" i="215"/>
  <c r="J69" i="215" s="1"/>
  <c r="H12" i="215"/>
  <c r="J12" i="215" s="1"/>
  <c r="H15" i="215"/>
  <c r="J15" i="215" s="1"/>
  <c r="H13" i="215"/>
  <c r="J13" i="215" s="1"/>
  <c r="H11" i="215"/>
  <c r="H87" i="215"/>
  <c r="H89" i="215" s="1"/>
  <c r="J96" i="215" l="1"/>
  <c r="J98" i="215" s="1"/>
  <c r="H98" i="215"/>
  <c r="H51" i="215"/>
  <c r="J120" i="215"/>
  <c r="H30" i="215"/>
  <c r="H113" i="215"/>
  <c r="J113" i="215"/>
  <c r="H120" i="215"/>
  <c r="J162" i="215"/>
  <c r="J166" i="215" s="1"/>
  <c r="H166" i="215"/>
  <c r="H198" i="215"/>
  <c r="H74" i="215"/>
  <c r="J74" i="215"/>
  <c r="J65" i="215"/>
  <c r="H65" i="215"/>
  <c r="H84" i="215"/>
  <c r="J81" i="215"/>
  <c r="J84" i="215" s="1"/>
  <c r="J193" i="215"/>
  <c r="J198" i="215" s="1"/>
  <c r="H16" i="215"/>
  <c r="J11" i="215"/>
  <c r="J16" i="215" s="1"/>
  <c r="H39" i="215"/>
  <c r="J33" i="215"/>
  <c r="J39" i="215" s="1"/>
  <c r="H190" i="215"/>
  <c r="J190" i="215"/>
  <c r="H159" i="215"/>
  <c r="J155" i="215"/>
  <c r="J159" i="215" s="1"/>
  <c r="H61" i="215"/>
  <c r="J54" i="215"/>
  <c r="J61" i="215" s="1"/>
  <c r="J27" i="215"/>
  <c r="J30" i="215" s="1"/>
  <c r="J47" i="215"/>
  <c r="J51" i="215" s="1"/>
  <c r="J87" i="215"/>
  <c r="J89" i="215" s="1"/>
  <c r="H152" i="215"/>
  <c r="J123" i="215"/>
  <c r="J152" i="215" s="1"/>
  <c r="J184" i="215"/>
  <c r="H184" i="215"/>
  <c r="H44" i="215"/>
  <c r="J42" i="215"/>
  <c r="J44" i="215" s="1"/>
</calcChain>
</file>

<file path=xl/comments1.xml><?xml version="1.0" encoding="utf-8"?>
<comments xmlns="http://schemas.openxmlformats.org/spreadsheetml/2006/main">
  <authors>
    <author>David Luther</author>
    <author>Luther, David</author>
  </authors>
  <commentList>
    <comment ref="C2" authorId="0" shapeId="0">
      <text>
        <r>
          <rPr>
            <b/>
            <sz val="9"/>
            <color indexed="81"/>
            <rFont val="Tahoma"/>
            <family val="2"/>
          </rPr>
          <t xml:space="preserve">Please input your LEA's Name here.
</t>
        </r>
      </text>
    </comment>
    <comment ref="D6" authorId="0" shapeId="0">
      <text>
        <r>
          <rPr>
            <b/>
            <sz val="9"/>
            <color indexed="81"/>
            <rFont val="Tahoma"/>
            <family val="2"/>
          </rPr>
          <t xml:space="preserve">Input in this cell the LEAs October 
Public School Enrollment Count -  taken from this workbook.
</t>
        </r>
        <r>
          <rPr>
            <sz val="9"/>
            <color indexed="81"/>
            <rFont val="Tahoma"/>
            <family val="2"/>
          </rPr>
          <t xml:space="preserve">
</t>
        </r>
      </text>
    </comment>
    <comment ref="D7" authorId="0" shapeId="0">
      <text>
        <r>
          <rPr>
            <b/>
            <sz val="9"/>
            <color indexed="81"/>
            <rFont val="Tahoma"/>
            <family val="2"/>
          </rPr>
          <t>LEA: Input the total enrollment for all participating private schools from the October
Enrollment Counts Tab in this workbook.</t>
        </r>
      </text>
    </comment>
    <comment ref="D8" authorId="0" shapeId="0">
      <text>
        <r>
          <rPr>
            <b/>
            <sz val="9"/>
            <color indexed="81"/>
            <rFont val="Tahoma"/>
            <family val="2"/>
          </rPr>
          <t>Auto calculation cell - do not change.</t>
        </r>
        <r>
          <rPr>
            <sz val="9"/>
            <color indexed="81"/>
            <rFont val="Tahoma"/>
            <family val="2"/>
          </rPr>
          <t xml:space="preserve">  </t>
        </r>
      </text>
    </comment>
    <comment ref="D10" authorId="0" shapeId="0">
      <text>
        <r>
          <rPr>
            <b/>
            <sz val="9"/>
            <color indexed="81"/>
            <rFont val="Tahoma"/>
            <family val="2"/>
          </rPr>
          <t>LEA: Input the amount from your Title II (A) allocation for the current school/fiscal year as shown on the allocation page (row labeled - original allocation) of the AcceleGrants application.  Note: This is not the total amount of funds available nor is it the amount you are budgeting for Title II.  This information can also be found in this workbook - See the FY 2018 Final Allocation tab.</t>
        </r>
      </text>
    </comment>
    <comment ref="D11" authorId="1" shapeId="0">
      <text>
        <r>
          <rPr>
            <b/>
            <sz val="9"/>
            <color indexed="81"/>
            <rFont val="Tahoma"/>
            <family val="2"/>
          </rPr>
          <t>If transferring funds out of Title II(A) to any of the other Title programs, then input the total  amount being transferred here.</t>
        </r>
        <r>
          <rPr>
            <sz val="9"/>
            <color indexed="81"/>
            <rFont val="Tahoma"/>
            <family val="2"/>
          </rPr>
          <t xml:space="preserve">
</t>
        </r>
      </text>
    </comment>
    <comment ref="D12" authorId="1" shapeId="0">
      <text>
        <r>
          <rPr>
            <b/>
            <sz val="9"/>
            <color indexed="81"/>
            <rFont val="Tahoma"/>
            <family val="2"/>
          </rPr>
          <t>If transferring funds from Title IV(A), then input the amount being transferred into Title II(A) here.</t>
        </r>
      </text>
    </comment>
    <comment ref="D13" authorId="0" shapeId="0">
      <text>
        <r>
          <rPr>
            <b/>
            <sz val="9"/>
            <color indexed="81"/>
            <rFont val="Tahoma"/>
            <family val="2"/>
          </rPr>
          <t xml:space="preserve">The LEA has the option to reduce the proportionate share by any administrative costs it will incur during the fiscal year.  These administrative costs should also tie back to the LEAs Title II budget.  For example, indirect costs would be an allowable administrative cost that could be shown in this cell.  
</t>
        </r>
      </text>
    </comment>
    <comment ref="D14" authorId="0" shapeId="0">
      <text>
        <r>
          <rPr>
            <b/>
            <sz val="9"/>
            <color indexed="81"/>
            <rFont val="Tahoma"/>
            <family val="2"/>
          </rPr>
          <t>The amount shown here is the allocation adjusted for any budgeted costs to administer the Title II program.</t>
        </r>
      </text>
    </comment>
    <comment ref="D16" authorId="0" shapeId="0">
      <text>
        <r>
          <rPr>
            <b/>
            <sz val="9"/>
            <color indexed="81"/>
            <rFont val="Tahoma"/>
            <family val="2"/>
          </rPr>
          <t>Auto Calculation of per pupil amount of Title II(A) funds for the current fiscal year based upon the LEA's Title II allocation.</t>
        </r>
        <r>
          <rPr>
            <sz val="9"/>
            <color indexed="81"/>
            <rFont val="Tahoma"/>
            <family val="2"/>
          </rPr>
          <t xml:space="preserve">
</t>
        </r>
      </text>
    </comment>
    <comment ref="D18" authorId="0" shapeId="0">
      <text>
        <r>
          <rPr>
            <b/>
            <sz val="9"/>
            <color indexed="81"/>
            <rFont val="Tahoma"/>
            <family val="2"/>
          </rPr>
          <t>Calculated current fiscal year share of Title II funds to be reserved for participating private schools.</t>
        </r>
        <r>
          <rPr>
            <sz val="9"/>
            <color indexed="81"/>
            <rFont val="Tahoma"/>
            <family val="2"/>
          </rPr>
          <t xml:space="preserve">
</t>
        </r>
      </text>
    </comment>
    <comment ref="D19" authorId="0" shapeId="0">
      <text>
        <r>
          <rPr>
            <b/>
            <sz val="9"/>
            <color indexed="81"/>
            <rFont val="Tahoma"/>
            <family val="2"/>
          </rPr>
          <t>Input the unspent/unobligated balance of funds reserved from the prior fiscal year for equitable services to private schools.</t>
        </r>
      </text>
    </comment>
    <comment ref="D20" authorId="0" shapeId="0">
      <text>
        <r>
          <rPr>
            <b/>
            <sz val="9"/>
            <color indexed="81"/>
            <rFont val="Tahoma"/>
            <family val="2"/>
          </rPr>
          <t>This is the minimum amount your LEA must reserve/budget for equitable services for participating private schools in the current school year Title II (A) application.</t>
        </r>
      </text>
    </comment>
  </commentList>
</comments>
</file>

<file path=xl/comments2.xml><?xml version="1.0" encoding="utf-8"?>
<comments xmlns="http://schemas.openxmlformats.org/spreadsheetml/2006/main">
  <authors>
    <author>Luther, David</author>
  </authors>
  <commentList>
    <comment ref="E4" authorId="0" shapeId="0">
      <text>
        <r>
          <rPr>
            <sz val="9"/>
            <color indexed="81"/>
            <rFont val="Tahoma"/>
            <family val="2"/>
          </rPr>
          <t>Use the amount in this column (Total Funds for SY 2021 Equitable Share Calculation Amount) for your LEA to input into the equitable share calculator sheet to calculate the final private schools equitable share for SFY 2021.</t>
        </r>
      </text>
    </comment>
  </commentList>
</comments>
</file>

<file path=xl/sharedStrings.xml><?xml version="1.0" encoding="utf-8"?>
<sst xmlns="http://schemas.openxmlformats.org/spreadsheetml/2006/main" count="399" uniqueCount="395">
  <si>
    <t>A.  Number of Students</t>
  </si>
  <si>
    <r>
      <t xml:space="preserve">A3:  Total Enrollment </t>
    </r>
    <r>
      <rPr>
        <b/>
        <i/>
        <sz val="14"/>
        <rFont val="Times New Roman"/>
        <family val="1"/>
      </rPr>
      <t>(A1 + A2)</t>
    </r>
  </si>
  <si>
    <t xml:space="preserve">Name of District:  </t>
  </si>
  <si>
    <t>A1:  District Enrollment (Public Schools)</t>
  </si>
  <si>
    <t>Input Your LEA's Data Below</t>
  </si>
  <si>
    <t>District/School</t>
  </si>
  <si>
    <t>Enrollment</t>
  </si>
  <si>
    <t>Barrington</t>
  </si>
  <si>
    <t>Barrington Public Schools</t>
  </si>
  <si>
    <t>Barrington Christian Academy</t>
  </si>
  <si>
    <t>Montessori Centre of Barrington</t>
  </si>
  <si>
    <t>Red Brick School</t>
  </si>
  <si>
    <t>St. Luke School</t>
  </si>
  <si>
    <t>Total Barrington:</t>
  </si>
  <si>
    <t>Bristol-Warren</t>
  </si>
  <si>
    <t>Bristol-Warren Public Schools</t>
  </si>
  <si>
    <t>Our Lady Of Mt. Carmel School</t>
  </si>
  <si>
    <t>Total Bristol-Warren:</t>
  </si>
  <si>
    <t>Burrillville</t>
  </si>
  <si>
    <t>Burrillville Public Schools</t>
  </si>
  <si>
    <t xml:space="preserve">Community Christian School                        </t>
  </si>
  <si>
    <t>Total Burrillville:</t>
  </si>
  <si>
    <t>Meadowbrook Waldorf School</t>
  </si>
  <si>
    <t>Coventry</t>
  </si>
  <si>
    <t>Coventry Public Schools</t>
  </si>
  <si>
    <t>Father John V. Doyle School</t>
  </si>
  <si>
    <t>Total Coventry:</t>
  </si>
  <si>
    <t>Cranston</t>
  </si>
  <si>
    <t>Cranston Public Schools</t>
  </si>
  <si>
    <t xml:space="preserve">Immaculate Conception Catholic Regional School        </t>
  </si>
  <si>
    <t xml:space="preserve">St. Mary School                                   </t>
  </si>
  <si>
    <t>St. Paul School</t>
  </si>
  <si>
    <t>Total Cranston:</t>
  </si>
  <si>
    <t>Cumberland</t>
  </si>
  <si>
    <t>Cumberland Public Schools</t>
  </si>
  <si>
    <t xml:space="preserve">Mercymount Country Day School                     </t>
  </si>
  <si>
    <t>Total Cumberland:</t>
  </si>
  <si>
    <t>East Greenwich</t>
  </si>
  <si>
    <t>East Greenwich Public Schools</t>
  </si>
  <si>
    <t xml:space="preserve">A Step Up, Inc.                                   </t>
  </si>
  <si>
    <t xml:space="preserve">Our Lady of Mercy Regional School                 </t>
  </si>
  <si>
    <t xml:space="preserve">The Stork's Nest Child Academy               </t>
  </si>
  <si>
    <t>Total East Greenwich:</t>
  </si>
  <si>
    <t>East Providence</t>
  </si>
  <si>
    <t>East Providence Public Schools</t>
  </si>
  <si>
    <t>Ocean State Montessori School</t>
  </si>
  <si>
    <t xml:space="preserve">Providence Country Day School                     </t>
  </si>
  <si>
    <t xml:space="preserve">Sacred Heart School                               </t>
  </si>
  <si>
    <t>St. Margaret School</t>
  </si>
  <si>
    <t xml:space="preserve">St. Mary Academy-Bay View           </t>
  </si>
  <si>
    <t xml:space="preserve">The Gordon School                                 </t>
  </si>
  <si>
    <t>The Wolf School</t>
  </si>
  <si>
    <t>Total East Providence:</t>
  </si>
  <si>
    <t>Exeter-West Greenwich</t>
  </si>
  <si>
    <t>Exeter-West Greenwich Public Schools</t>
  </si>
  <si>
    <t>Total Exeter-West Greenwich:</t>
  </si>
  <si>
    <t>Harmony Hill School</t>
  </si>
  <si>
    <t>Johnston</t>
  </si>
  <si>
    <t>Johnston Public Schools</t>
  </si>
  <si>
    <t>St. Rocco School</t>
  </si>
  <si>
    <t>Trinity Christian Academy</t>
  </si>
  <si>
    <t>Total Johnston:</t>
  </si>
  <si>
    <t>Middletown</t>
  </si>
  <si>
    <t>Middletown Public Schools</t>
  </si>
  <si>
    <t xml:space="preserve">All Saints Academy                                </t>
  </si>
  <si>
    <t xml:space="preserve">Silveira Kindergarten &amp; Nursery School          </t>
  </si>
  <si>
    <t xml:space="preserve">St. George's School                               </t>
  </si>
  <si>
    <t>Total Middletown:</t>
  </si>
  <si>
    <t>Newport</t>
  </si>
  <si>
    <t>Newport Public Schools</t>
  </si>
  <si>
    <t xml:space="preserve">St. Michael's Country Day School                  </t>
  </si>
  <si>
    <t>Total Newport:</t>
  </si>
  <si>
    <t>North Kingstown</t>
  </si>
  <si>
    <t>North Kingstown Public Schools</t>
  </si>
  <si>
    <t>South County Montessori School</t>
  </si>
  <si>
    <t>West Bay Christian Academy</t>
  </si>
  <si>
    <t>Total North Kingstown:</t>
  </si>
  <si>
    <t>Pawtucket</t>
  </si>
  <si>
    <t>Pawtucket Public Schools</t>
  </si>
  <si>
    <t xml:space="preserve">St. Cecilia School                                </t>
  </si>
  <si>
    <t>St. Raphael Academy</t>
  </si>
  <si>
    <t>St. Teresa School</t>
  </si>
  <si>
    <t>Woodlawn Catholic Regional School</t>
  </si>
  <si>
    <t>Total Pawtucket:</t>
  </si>
  <si>
    <t>Portsmouth</t>
  </si>
  <si>
    <t>Portsmouth Public Schools</t>
  </si>
  <si>
    <t xml:space="preserve">St. Philomena School                              </t>
  </si>
  <si>
    <t>The Pennfield School</t>
  </si>
  <si>
    <t>Total Portsmouth:</t>
  </si>
  <si>
    <t>Providence</t>
  </si>
  <si>
    <t>Providence Public Schools</t>
  </si>
  <si>
    <t xml:space="preserve">Bishop McVinney Regional Elementary School        </t>
  </si>
  <si>
    <t>Blessed Sacrament School</t>
  </si>
  <si>
    <t xml:space="preserve">Community Preparatory School                      </t>
  </si>
  <si>
    <t xml:space="preserve">La Salle Academy                                  </t>
  </si>
  <si>
    <t xml:space="preserve">Lincoln School                                    </t>
  </si>
  <si>
    <t>Montessori Children's House</t>
  </si>
  <si>
    <t xml:space="preserve">Moses Brown School                                </t>
  </si>
  <si>
    <t>Mount Pleasant Academy</t>
  </si>
  <si>
    <t>Providence Hebrew Day/N.E. Academy of Torah</t>
  </si>
  <si>
    <t xml:space="preserve">Roger Williams Day Care Center                    </t>
  </si>
  <si>
    <t>San Miguel School</t>
  </si>
  <si>
    <t xml:space="preserve">School One                                        </t>
  </si>
  <si>
    <t>Sophia Academy</t>
  </si>
  <si>
    <t>St. Augustine School</t>
  </si>
  <si>
    <t>St. Patrick School</t>
  </si>
  <si>
    <t>St. Pius V School</t>
  </si>
  <si>
    <t>St. Thomas Regional School</t>
  </si>
  <si>
    <t>The French-American School of RI</t>
  </si>
  <si>
    <t>The Wheeler School</t>
  </si>
  <si>
    <t>Total Providence:</t>
  </si>
  <si>
    <t>Smithfield</t>
  </si>
  <si>
    <t>Smithfield Public Schools</t>
  </si>
  <si>
    <t>St. Philip School</t>
  </si>
  <si>
    <t>Total Smithfield:</t>
  </si>
  <si>
    <t>South Kingstown</t>
  </si>
  <si>
    <t>South Kingstown Public Schools</t>
  </si>
  <si>
    <t>Middlebridge School</t>
  </si>
  <si>
    <t>The Prout School</t>
  </si>
  <si>
    <t>Total South Kingstown:</t>
  </si>
  <si>
    <t>Warwick</t>
  </si>
  <si>
    <t>Warwick Public Schools</t>
  </si>
  <si>
    <t>Bishop Hendricken High School</t>
  </si>
  <si>
    <t xml:space="preserve">Little Red Hen Preschool/Kindergarten, Inc.       </t>
  </si>
  <si>
    <t>Overbrook Academy</t>
  </si>
  <si>
    <t>Progressive Learning for Children</t>
  </si>
  <si>
    <t xml:space="preserve">Rocky Hill School                                 </t>
  </si>
  <si>
    <t>St. Kevin School</t>
  </si>
  <si>
    <t xml:space="preserve">St. Peter School                                  </t>
  </si>
  <si>
    <t xml:space="preserve">St. Rose of Lima School                           </t>
  </si>
  <si>
    <t>The Stork's Nest Child Academy III</t>
  </si>
  <si>
    <t>Tender Hearts Child Care and Learning Center</t>
  </si>
  <si>
    <t>Total Warwick:</t>
  </si>
  <si>
    <t>West Warwick</t>
  </si>
  <si>
    <t>West Warwick Public Schools</t>
  </si>
  <si>
    <t>Islamic School of RI</t>
  </si>
  <si>
    <t>St. Joseph School</t>
  </si>
  <si>
    <t>Total West Warwick:</t>
  </si>
  <si>
    <t>Woonsocket</t>
  </si>
  <si>
    <t>Woonsocket Public Schools</t>
  </si>
  <si>
    <t>Mount St. Charles Academy</t>
  </si>
  <si>
    <t>Total Woonsocket:</t>
  </si>
  <si>
    <t>Notes:</t>
  </si>
  <si>
    <t>2) Annually, districts are required to determine which private schools</t>
  </si>
  <si>
    <t>Title II (A) Private School Equitable Share Calculation Instructions</t>
  </si>
  <si>
    <t>Step 1:</t>
  </si>
  <si>
    <t>Step 2:</t>
  </si>
  <si>
    <t>Step 3:</t>
  </si>
  <si>
    <t>Step 4:</t>
  </si>
  <si>
    <t>Step 5:</t>
  </si>
  <si>
    <t>Step 6:</t>
  </si>
  <si>
    <t>Step 7:</t>
  </si>
  <si>
    <t>Monsignor Matthew F. Clarke Catholic Reg.School</t>
  </si>
  <si>
    <t>Narragansett</t>
  </si>
  <si>
    <t>Narragansett Public Schools</t>
  </si>
  <si>
    <t>A Childs University</t>
  </si>
  <si>
    <t>Total Narragansett:</t>
  </si>
  <si>
    <t>within their district boundaries intended to participate.</t>
  </si>
  <si>
    <t>Montessori Pathways School</t>
  </si>
  <si>
    <t>For the purposes of equitable participation, a private school is a nonprofit institutional day or residental school that is not under Federal or public superivision or control and that provides elementary and/or secondary education as determined under State law, except that the term does not include any education beyond grade 12.</t>
  </si>
  <si>
    <t>Frequently Asked Questions</t>
  </si>
  <si>
    <t xml:space="preserve">For private schools that did not respond to RIDEs collection of enrollment data, zero was entered as their enrollment. </t>
  </si>
  <si>
    <t>Zero.  The student enrollment count reported to RIDE is the offical count to be used for the determination of proportionate share. No other source for the collection of enrollment data is to be used.</t>
  </si>
  <si>
    <t>Yes. The LEA must provide equitable services based on the number of students who are enrolled in participating private schools in the geographical area served by the school district.</t>
  </si>
  <si>
    <t>Yes.  The LEAs must administer and retain control over the funds and, therefore, may not provide program funds directly to private schools.  Before determining the amount of funds to be provided for services to private school teachers, an LEA could pay reasonable and necessary administrative costs of providing those services from its Title II, Part A allocation.</t>
  </si>
  <si>
    <t>Yes, professional development activities may be conducted in the private school facilities.</t>
  </si>
  <si>
    <t>2) When must an LEA consult with appropriate school officials?</t>
  </si>
  <si>
    <t>3) Must an LEA contact the officials of all private schools every year, even when there have been no recent indications of a desire to participate in the Title II, Part A program?</t>
  </si>
  <si>
    <t>Yes. The LEA is required to contact appropriate officials of all private schools within the boundaries of the school district annually to determine if they want their teachers to participate in theTitle II, Part A program, regardless of whether or not those officials have recently indicated any interest in program participation.</t>
  </si>
  <si>
    <t>5) For the purpose of equitable participation, which institutions are considered "private schools"?</t>
  </si>
  <si>
    <t>No.  While LEAs must set aside an amount of Title II, Part A funds for the equitable participation of private school teachers in professional development activites, funds may not be used to pay or subsidize any portion of a private school teacher's salary or benefits.</t>
  </si>
  <si>
    <t>Yes.  Title II, Part A funds may be used to pay for stipends for private school teachers, as reasonable and necessary.  For example, if the professional development activity is conducted during after-school hours or in the summer, stipends may be needed to compensate teachers for their participation outside their regular employment hours.  Stipends for private school teachers must be available on the same basis as those for public school teachers and stipends must be paid directly to private school teachers for their own use, and not the private school.</t>
  </si>
  <si>
    <t>No. The Title II, Part A program does not authorize payments to private schools to be used for hiring substitute teachers.</t>
  </si>
  <si>
    <t>LEAs may request documentation, as needed, from private school officials that can help the LEA identify services that may be appropriate to the needs of private school teachers.  However, requiring a formal application may, depending upon its form and content, constitute an administrative burden that is inconsistent with the LEA's responsibility to ensure equitable participation of private school teachers.</t>
  </si>
  <si>
    <t>Use the student enrollment counts provided by RIDE in the proportionate share calculator. These counts have been provided to RIDE by the private school for a specific moment in time.</t>
  </si>
  <si>
    <t>The private school should contact Mario Goncalves (mario.goncalves@ride.ri.gov) in RIDE's Office of Data, Analysis &amp; Research about submitting its private school student enrollment counts.  Late submissions of student enrollment counts to RIDE by private schools will be added into the proportionate share calculator and made available for use during the Title II, Part A application amendment period.  Public schools have the option of using the updated private school counts to re-calculate any private schools proportionate share but are not required to recalculate the proportionate for any private school that did not report its enrollment count during the original data collection period.</t>
  </si>
  <si>
    <t>20) Does the professional development program for private school teachers have to be the same as the professional development program for public school teachers?</t>
  </si>
  <si>
    <t xml:space="preserve">No.  Consultation and coordination are essential to ensuring high-quality, sustained, intensive, and classroom-focused professional development activities for private school teachers.  LEAs must assess the needs of private school teachers in designing the professional development program for private school teachers.  If the professional development needs of the private school teachers are different from those of public school teachers, the LEA, in consultation with private school representatives, should develop a seperate program. </t>
  </si>
  <si>
    <t>21) May Title II, Part A funds be used to pay for a private school teacher's attendance at a professional conference sponsored or conducted by a faith-based organization?</t>
  </si>
  <si>
    <t>Yes. To the extent that the conference is part of a sustained and comprehensive secular professional development plan for the teacher, then Title II, Part A funds may be expended to pay for the portion of the costs of the conference that, as determined by the LEA, represent the secular professional development in which the teacher participated.  In this case, the LEA would pay or reimburse the teacher for attendence at the conference.</t>
  </si>
  <si>
    <t xml:space="preserve">22) If a private school requires and annually provides, as part of its teacher contract, four days of professional development, may the LEA provide, on these same days, professional development supported by Title II, Part A funds? </t>
  </si>
  <si>
    <t>If the private school is legally bound by contract to provide a certain level of professional development, it would presumably provide those services regardless of whether Federal funds are available, and it would be supplanting to use Federal funds to provide professional development in place of those services.  The law requires that all uses of Title II, Part A funds supplement non-federal funds that would otherwise be used for activities, and hence, the professioanl development provided with Federal funds needs to be in addition to, and not in place of, what the private school would otherwise provide.</t>
  </si>
  <si>
    <t>4) What are some of the eligible activities under this program in which private school teachers and other educational personnel may participate?</t>
  </si>
  <si>
    <t>6) May a LEA require private school representatives to submit an application in order to receive services for the teachers in a private school with Title II, Part A funds?</t>
  </si>
  <si>
    <t>7) What kinds of records should an LEA maintain in order to show that it has met its responsibility for equitable participation of private school teachers?</t>
  </si>
  <si>
    <t>8) Must the LEAs administer and retain control over the Title II, Part A funds used to serve private school teachers?</t>
  </si>
  <si>
    <t>9) The private school has reported a different student enrollment number to the LEA than that provided by RIDE which count does the LEA use?</t>
  </si>
  <si>
    <t xml:space="preserve">10) Why are some of the private school enrollments reported as zero on the October enrollment tab of the proportionate share calculator? </t>
  </si>
  <si>
    <t xml:space="preserve">11) What is the proportionate share for a private school that did not report their student enrollment to RIDE but wishes to participate in Title II professional development activities? </t>
  </si>
  <si>
    <t>12) A private school did not provide RIDE with its student enrollment data when originally required by RIDE.  Can the private school provide RIDE with the enrollment count at a later date?</t>
  </si>
  <si>
    <t>13) Must an LEA count all the students in participating private schools even if some of the students enrolled in the private schools reside in other districts?</t>
  </si>
  <si>
    <t>14) Must the LEA recalculate the proportionate share of its Title II (A) funds to private schools during the amendment period?</t>
  </si>
  <si>
    <t>16) May professional development be conducted within private schools?</t>
  </si>
  <si>
    <t>17) May Title II, Part A funds be used to pay any portion of a private school teacher's salary or benefits?</t>
  </si>
  <si>
    <t>18) May funds be used to pay stipends to private school teachers participating in a Title II, Part A professional development program?</t>
  </si>
  <si>
    <t>19) May Title II, Part A funds be used to pay for substitutes who replace teachers from private schools while they attend professional development activities?</t>
  </si>
  <si>
    <t>Foster-Glocester</t>
  </si>
  <si>
    <t>Foster-Glocester Public Schools</t>
  </si>
  <si>
    <t>Example</t>
  </si>
  <si>
    <t>C.  Per Pupil Rate</t>
  </si>
  <si>
    <t>Smithfield Avenue Nursery School and Kindergarten</t>
  </si>
  <si>
    <t>The Little Village Schoolhouse</t>
  </si>
  <si>
    <t>TITLE II (A) - SUPPORTING EFFECTIVE INSTRUCTION</t>
  </si>
  <si>
    <t>A2:  Participating Private Schools Enrollment</t>
  </si>
  <si>
    <t xml:space="preserve">To ensure timely and meaningful consultation, an LEA must consult with appropriate private school officials during the design and development of the proposed programs.  It is important that attention be given to the timing of the consultation so the decisions that affect the opportunities of eligible private school teachers to participate in Title II, Part A programs activities are made only after discussions have taken place. The quality of the consultative process will likely have an effect on the quality of services to private school teachers (Section 8501(c)(3) and (4).  RIDE recommends that LEAs begin the consultation process with its private school for the upcoming school year beginning around February/March of the preceding school year in order to appropriately complete the Title II application for funding.  </t>
  </si>
  <si>
    <t>15) May an LEA carry over unobligated funds despite the new statutory requirement regarding obligation of funds?</t>
  </si>
  <si>
    <t xml:space="preserve">In general, to ensure that equitable services are provided in a timely manner, an LEA must obligate the funds allocated for equitable services under all applicable programs in the year for which they are appropriated. There may be extenuating circumstances, however, in which an LEA is unable to obligate all funds within this timeframe in a responsible manner. Under these circumstances, the funds may remain available for the provision of equitable services under the respective program during the subsequent school year. In determining how such carryover funds will be used, the LEA must consult with appropriate private school officials. </t>
  </si>
  <si>
    <t>If the LEA's Title II (A) alloction has been updated during the amendment period than the LEA must re-calculate the minimium proportionate share for its private schools, upload the updated calculator into the related documents page, update the amounts reserved for each private school on the private school services page and revise the Title II, Part A budget to insure that at least the minimum calculated amount for its private schools is budgeted in AcceleGrants.</t>
  </si>
  <si>
    <t>Per</t>
  </si>
  <si>
    <t>Pupil</t>
  </si>
  <si>
    <t>Amount</t>
  </si>
  <si>
    <t>Share</t>
  </si>
  <si>
    <t>Title II (A)</t>
  </si>
  <si>
    <t>Private School</t>
  </si>
  <si>
    <t>Enrollments</t>
  </si>
  <si>
    <t>Current Yr.</t>
  </si>
  <si>
    <t>Balance</t>
  </si>
  <si>
    <t>Carryover</t>
  </si>
  <si>
    <t>Total</t>
  </si>
  <si>
    <t>Equitable Share</t>
  </si>
  <si>
    <t>By Private School</t>
  </si>
  <si>
    <t>Input Prior Year</t>
  </si>
  <si>
    <t>Participating</t>
  </si>
  <si>
    <t>If Participating</t>
  </si>
  <si>
    <t>Enter "YES"</t>
  </si>
  <si>
    <t>Private Schools</t>
  </si>
  <si>
    <t>Input the total amount of funds allocated to your district in the current school/fiscal year. This amount can be found on the allocation page of AcceleGrants shown as "original allocation".</t>
  </si>
  <si>
    <t xml:space="preserve">The minimium amount that your LEA must reserve for private school equitable participation in the Title II program is now displayed at the bottom of the column.  Your LEA must budget at least this amount in AcceleGrants for use by the participating private schools within your district for professional development activities. </t>
  </si>
  <si>
    <t>B.  Title II, Part A Allocation</t>
  </si>
  <si>
    <t>B1:  Total LEA Title II (A) Allocation for Current Fiscal Year</t>
  </si>
  <si>
    <r>
      <t xml:space="preserve">D3: Minimum Amount LEA must budget/reserve for equitable services for participating private schools </t>
    </r>
    <r>
      <rPr>
        <b/>
        <i/>
        <sz val="14"/>
        <rFont val="Times New Roman"/>
        <family val="1"/>
      </rPr>
      <t>(D1 + D2)</t>
    </r>
  </si>
  <si>
    <t>LEA</t>
  </si>
  <si>
    <t>BARRINGTON</t>
  </si>
  <si>
    <t>BRISTOL-WARREN</t>
  </si>
  <si>
    <t xml:space="preserve">BURRILLVILLE </t>
  </si>
  <si>
    <t xml:space="preserve">CENTRAL FALLS </t>
  </si>
  <si>
    <t>CHARIHO REGIONAL</t>
  </si>
  <si>
    <t xml:space="preserve">COVENTRY </t>
  </si>
  <si>
    <t>CRANSTON</t>
  </si>
  <si>
    <t xml:space="preserve">CUMBERLAND </t>
  </si>
  <si>
    <t xml:space="preserve">EAST GREENWICH </t>
  </si>
  <si>
    <t xml:space="preserve">EAST PROVIDENCE </t>
  </si>
  <si>
    <t xml:space="preserve">EXETER-W GREENWICH </t>
  </si>
  <si>
    <t xml:space="preserve">FOSTER ELEMENTARY </t>
  </si>
  <si>
    <t xml:space="preserve">FOSTER-GLOCESTER </t>
  </si>
  <si>
    <t xml:space="preserve">GLOCESTER </t>
  </si>
  <si>
    <t>JAMESTOWN</t>
  </si>
  <si>
    <t xml:space="preserve">JOHNSTON </t>
  </si>
  <si>
    <t xml:space="preserve">LINCOLN </t>
  </si>
  <si>
    <t>LITTLE COMPTON</t>
  </si>
  <si>
    <t xml:space="preserve">MIDDLETOWN </t>
  </si>
  <si>
    <t xml:space="preserve">NARRAGANSETT </t>
  </si>
  <si>
    <t>NEW SHOREHAM</t>
  </si>
  <si>
    <t xml:space="preserve">NEWPORT </t>
  </si>
  <si>
    <t xml:space="preserve">NORTH KINGSTOWN </t>
  </si>
  <si>
    <t xml:space="preserve">NORTH PROVIDENCE </t>
  </si>
  <si>
    <t xml:space="preserve">NORTH SMITHFIELD </t>
  </si>
  <si>
    <t xml:space="preserve">PAWTUCKET </t>
  </si>
  <si>
    <t>PORTSMOUTH</t>
  </si>
  <si>
    <t xml:space="preserve">PROVIDENCE </t>
  </si>
  <si>
    <t xml:space="preserve">SCITUATE </t>
  </si>
  <si>
    <t>SMITHFIELD</t>
  </si>
  <si>
    <t xml:space="preserve">SOUTH KINGSTOWN </t>
  </si>
  <si>
    <t xml:space="preserve">TIVERTON </t>
  </si>
  <si>
    <t xml:space="preserve">WARWICK </t>
  </si>
  <si>
    <t xml:space="preserve">WEST WARWICK </t>
  </si>
  <si>
    <t>WESTERLY</t>
  </si>
  <si>
    <t xml:space="preserve">WOONSOCKET </t>
  </si>
  <si>
    <t>DAVIES</t>
  </si>
  <si>
    <t>DCYF</t>
  </si>
  <si>
    <t>DEAF</t>
  </si>
  <si>
    <t>MET</t>
  </si>
  <si>
    <t>UCAP</t>
  </si>
  <si>
    <t>HIGHLANDER</t>
  </si>
  <si>
    <t>CUFFEE</t>
  </si>
  <si>
    <t>INTERNATIONAL</t>
  </si>
  <si>
    <t>KINGSTON HILL</t>
  </si>
  <si>
    <t>BLACKSTONE</t>
  </si>
  <si>
    <t>COMPASS</t>
  </si>
  <si>
    <t>BEACON</t>
  </si>
  <si>
    <t>LEARNING COMMUNITY</t>
  </si>
  <si>
    <t>RIMA - B.V.</t>
  </si>
  <si>
    <t>SEGUE INSTITUTE</t>
  </si>
  <si>
    <t>GREENE</t>
  </si>
  <si>
    <t>TRINITY</t>
  </si>
  <si>
    <t>NURSES</t>
  </si>
  <si>
    <t>ACHIEVEMENT FIRST</t>
  </si>
  <si>
    <t>NOWELL ACADEMY</t>
  </si>
  <si>
    <t>VILLAGE GREEN</t>
  </si>
  <si>
    <t>HOPE ACADEMY</t>
  </si>
  <si>
    <t>SOUTHSIDE ELEM</t>
  </si>
  <si>
    <t>RISE MAYORAL</t>
  </si>
  <si>
    <t>CORRECTIONS</t>
  </si>
  <si>
    <t>D.  Equitable Services</t>
  </si>
  <si>
    <r>
      <t xml:space="preserve">D1:  Current School/Fiscal Year equitable services share for all participating private schools </t>
    </r>
    <r>
      <rPr>
        <b/>
        <i/>
        <sz val="14"/>
        <rFont val="Times New Roman"/>
        <family val="1"/>
      </rPr>
      <t>(A2 x C1)</t>
    </r>
  </si>
  <si>
    <t>D2: Prior School/Fiscal Year unspent balance of funds reserved for equitable services to participating private schools</t>
  </si>
  <si>
    <t>Step 8:</t>
  </si>
  <si>
    <t>Step 9:</t>
  </si>
  <si>
    <t>Input the Total Count of Students enrolled in Private Schools located within your LEA which have chosen to participate in Title II (A) into the equitable share calculator.  This total was determined in step 3 above.</t>
  </si>
  <si>
    <t>Go to the October Enrollment Counts tab of this worksheet.  Find the column labeled "Private Schools If Participating Enter "YES"".  Enter "YES" in this column across from each participating private school in your district.  The calculator will now display the total enrollment for all participating private schools.</t>
  </si>
  <si>
    <t xml:space="preserve">If any of the participating private schools have an unspent carryover equitable share balance from the prior school/fiscal year input that balance for each individual private school into the column labeled "Input Prior Year Carryover Balance" within the October Enrollment Counts tab of this worksheet.  Then input the total prior year carryover balance for all participating private schools into the equitable share calculator.  </t>
  </si>
  <si>
    <t>Please complete the required cells within the Equitable Share Calculator and the October Enrollment Counts tabs located in this excel workbook to determine your districts minimum required reserve of Title II( A) funds for equitable services for participating private schools located within your districts boundaries.</t>
  </si>
  <si>
    <t>At the top of the Equitable Services Calculator input the Name of Your District in cell provided at the top of worksheet.</t>
  </si>
  <si>
    <t>Input your LEA's Public School's Total Student Enrollment into the equitable services calculator. LEA Student enrollment counts can be found within the "October Enrollment Count" tab in this file.</t>
  </si>
  <si>
    <t>LEA Notes Area for Clarifications if Needed</t>
  </si>
  <si>
    <t>LEA Input Column Directly Below</t>
  </si>
  <si>
    <t>Step 10:</t>
  </si>
  <si>
    <t>1) What are the obligations of the LEA regarding the participation of private school teachers in equitable services funded under Title II (A)?</t>
  </si>
  <si>
    <t xml:space="preserve">As part of the application process, LEAs must assure that they will comply with Section 8501 of ESSA (regarding participation by private school children and teachers).  LEAs must consult with appropriate private school officials during the design, development, and implementation phases regarding the equitable services to be provided including: (a) how the needs of children and teachers will be identified; (b) what services will be offered; (c) how, where, and by whom the services will be provided; (d) how the services will be assessed and how the results of the assessment will be used to improve those services; (e) the size and scope of the equitable services; (f) the amount of funds available for those services; and (g) how and when the LEA will make decisions about the delivery of services.  </t>
  </si>
  <si>
    <t xml:space="preserve">As with any activity that the LEA carries out for public school teachers, activities supported with Title II, Part A funds that benefit private school teachers must meet the requirements of the statute.  For example, activities to be carried out for private school personnel must be based on a evidence based research and must be expected to improve student academic achievement.  Equitable service activities may include: (a) Improving the knowledge of teachers, principals, and other educational personnel in one or more of the core academic subjects and in effective instructional teaching strategies, methods and skills; (b) Training in effectively integrating technology into curricula and instruction; (c) Training in how to teach students with different needs, including students with discabilities or limited English proficiency, and gifted and talented students; (d) Training in methods of improving student behavior, identifying early and appropriate interventions, and involving parents more effectively in their children's education; (e) Leadership development and management training to improve the quality of principals and superintendents; and (f) Training in the use of data and assessments to improve instruction and student outcomes. </t>
  </si>
  <si>
    <t>To meet its general record-keeping responsibility, an LEA should document that: (a) representatives of private schools were informed of the availability of Title II, Part A services; (b) the needs of private and public school teachers were identified as part of a district-wide needs assessment; (c) private school officials were consulted and provided an opportunity for input into the planning of the LEA's program activities including an optional written affirmation for the private school officials to indicate that such officials' belief that timely and meaningful consultation has not occurred or that the program design is not equitable with respect to eligible private school children; and (d) the LEA designed a project that would permit their equitable participation.  The LEA also should maintain records of its efforts to resolve any complaints made by private school representatives that LEAs that should be serving their teachers are not doing so on an equitable basis.</t>
  </si>
  <si>
    <t>Download this workbook from the document library of AccleGrants and save it as a working copy onto the hard drive of your own personal computer before attempting to complete the calculator.</t>
  </si>
  <si>
    <t>Step 11:</t>
  </si>
  <si>
    <t>Save the completed Equitable Share Calculator onto your personal computer.  Then upload the completed calculator into the Title II Related Documents page of AcceleGrants.  Under Agency Recommended Documents a placeholder exists called "Private School Proportionate Share Calculation Sheet".  Upload the complete workbook there.  Thank You!</t>
  </si>
  <si>
    <t>Any question about this calculator or the private school equitable services process may be directed to David Luther at David.Luther@ride.ri.gov or (401) 222-4652.</t>
  </si>
  <si>
    <t>COUNTS FOR GRADES K-12</t>
  </si>
  <si>
    <t>B4:  Administrative Costs (for public and private school programs)</t>
  </si>
  <si>
    <r>
      <t xml:space="preserve">B5:  LEA Adjusted Allocation = </t>
    </r>
    <r>
      <rPr>
        <b/>
        <i/>
        <sz val="14"/>
        <rFont val="Times New Roman"/>
        <family val="1"/>
      </rPr>
      <t>(B1 - B2 + B3 - B4)</t>
    </r>
  </si>
  <si>
    <t>B2:  Transfer of funds out of Title II(A) to all other Title programs</t>
  </si>
  <si>
    <t>B3:  Transfer of funds into Title II(A) from Title IV(A)</t>
  </si>
  <si>
    <r>
      <t xml:space="preserve">C1:  Adjusted Allocation/Total Enrollment </t>
    </r>
    <r>
      <rPr>
        <b/>
        <i/>
        <sz val="14"/>
        <rFont val="Times New Roman"/>
        <family val="1"/>
      </rPr>
      <t>(B5/A3)</t>
    </r>
  </si>
  <si>
    <t>Input the total amount of funds transferred out of Title II(A) (if any) to other Title programs.</t>
  </si>
  <si>
    <t>Input the total amount of funds transferred into Title II(A) (if any) from Title IV(A).</t>
  </si>
  <si>
    <t>Step 12:</t>
  </si>
  <si>
    <t>Step 13:</t>
  </si>
  <si>
    <t>Input your LEA's total administrative costs for the Title II(A) program.  This is optional and this amount would be found within the Title II budget as the total administration reserve.</t>
  </si>
  <si>
    <t xml:space="preserve"> TITLE II, PART A</t>
  </si>
  <si>
    <t>TOTAL:</t>
  </si>
  <si>
    <t>Total Foster-Glocester:</t>
  </si>
  <si>
    <t>If there is an unspent balance for any of the LEAs private schools from the prior fiscal year, input that total amount into the calculator.  Also on the October enrollment counts tab enter any amount of prior year  carryover for each participating private school.  The total combined carryover balance for all schools should be the same amount you will input into the prior year carryover cell of the equitable share calculator.  At the time of your initial application submission, the balance of unspent funds from the prior year for your participating private schools will most likely not be know, however during the LEAs amendment submission, any prior year carryover amounts should be known and entered into the calculator.</t>
  </si>
  <si>
    <t>Groden Center South</t>
  </si>
  <si>
    <t>Cornerstone School</t>
  </si>
  <si>
    <t>Bradley School North</t>
  </si>
  <si>
    <t>North Providence</t>
  </si>
  <si>
    <t>North Providence Public Schools</t>
  </si>
  <si>
    <t>St. Mary's Home for Children</t>
  </si>
  <si>
    <t>Total North Providence:</t>
  </si>
  <si>
    <t>The Tides School</t>
  </si>
  <si>
    <t>The Bradley School</t>
  </si>
  <si>
    <t>Bradley School Providence</t>
  </si>
  <si>
    <t>Center for Individualized Training &amp; Ed.</t>
  </si>
  <si>
    <t xml:space="preserve">Henry Barnard School                              </t>
  </si>
  <si>
    <t>High Road School of Providence/Goodwill Industries of RI</t>
  </si>
  <si>
    <t>Meeting Street School</t>
  </si>
  <si>
    <t>The Groden Center, Inc.</t>
  </si>
  <si>
    <t>The Providence Center School</t>
  </si>
  <si>
    <t>A Child's University</t>
  </si>
  <si>
    <t>Pathways Strategic Teaching Center</t>
  </si>
  <si>
    <t>Sargent Rehabilitation Center</t>
  </si>
  <si>
    <t>Action Based Enterprises</t>
  </si>
  <si>
    <t>Viola M. Berard School</t>
  </si>
  <si>
    <t>The Romerry School for Young Childen</t>
  </si>
  <si>
    <t>Ocean State Academy</t>
  </si>
  <si>
    <t>CHARETTE</t>
  </si>
  <si>
    <t>Rhode Island Alternative Academy</t>
  </si>
  <si>
    <t>The Croft School</t>
  </si>
  <si>
    <t>Eleanor Briggs School</t>
  </si>
  <si>
    <t>Ocean Tides</t>
  </si>
  <si>
    <t>Sweet Peas Village Annex</t>
  </si>
  <si>
    <t>Lincoln</t>
  </si>
  <si>
    <t>Lincoln Public Schools</t>
  </si>
  <si>
    <t>The Spurwink School</t>
  </si>
  <si>
    <t>Total Lincoln:</t>
  </si>
  <si>
    <t xml:space="preserve">Portsmouth Abbey School                           </t>
  </si>
  <si>
    <t>Tavares Educational Center</t>
  </si>
  <si>
    <t>Jewish Community Day School of R.I.</t>
  </si>
  <si>
    <t>Bradley School-South</t>
  </si>
  <si>
    <t>Precious Angels Child Care Center</t>
  </si>
  <si>
    <t>Hillside Alternative Program</t>
  </si>
  <si>
    <t>Counts (K to 12)</t>
  </si>
  <si>
    <t>1) Private schools and enrollment data is provided as the starting point</t>
  </si>
  <si>
    <t>for districts to determine private school entitlements as required under</t>
  </si>
  <si>
    <t>3) Private schools displayed on this spreadsheet are private schools</t>
  </si>
  <si>
    <t>contact RIDE directly regarding their approval status.</t>
  </si>
  <si>
    <t>4) October 1st enrollment counts have been provided in this spreadsheet</t>
  </si>
  <si>
    <t>for private schools that have reported their student enrollments to RIDE.</t>
  </si>
  <si>
    <t>Districts may need to obtain and input October 1st private school student</t>
  </si>
  <si>
    <t>enrollment counts (grades K to 12) directly from approved participating</t>
  </si>
  <si>
    <t>Only RIDE approved private schools are eligible to participate in Title II</t>
  </si>
  <si>
    <t>the equitable participation provisions of Every Student Succeeds Act (ESSA)</t>
  </si>
  <si>
    <t>of 2015.See: Title VIII, Part F Uniform Provisions Sections 8501 - 8506.</t>
  </si>
  <si>
    <t>FY 2021 Calulator used to Determine the Proportionate Share of Title II, Part A Funds for Equitable Services to Private Schools within the LEA</t>
  </si>
  <si>
    <t>SY 2021 Private School Proportionate Share Calculation</t>
  </si>
  <si>
    <t>Using October 2019 Public &amp; Private School Enrollment Counts</t>
  </si>
  <si>
    <t>October 2019</t>
  </si>
  <si>
    <t>for SY 2021.  Private schools not on this list should be directed to</t>
  </si>
  <si>
    <t>St. Andrew's School</t>
  </si>
  <si>
    <t>private schools when no (0) enrollment data was provided to RIDE.</t>
  </si>
  <si>
    <t>Good Shepherd Catholic School (includes Gadoury)</t>
  </si>
  <si>
    <t>Quest Montessori School</t>
  </si>
  <si>
    <t>Greenwood Montessori School</t>
  </si>
  <si>
    <t>SY 2021 Final Allocations</t>
  </si>
  <si>
    <t>SY 2020 Additional Funds</t>
  </si>
  <si>
    <t>that have received a current (annual approval) from RIDE for SY 2021.</t>
  </si>
  <si>
    <t>Total Funds for SY 2021 Equitable Share Calculation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</si>
</sst>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41" formatCode="_(* #,##0_);_(* \(#,##0\);_(* &quot;-&quot;_);_(@_)"/>
    <numFmt numFmtId="164" formatCode="&quot;$&quot;#,##0"/>
    <numFmt numFmtId="165" formatCode="&quot;$&quot;#,##0.00"/>
  </numFmts>
  <fonts count="16" x14ac:knownFonts="1">
    <font>
      <sz val="10"/>
      <name val="Arial"/>
    </font>
    <font>
      <b/>
      <sz val="10"/>
      <name val="Arial"/>
      <family val="2"/>
    </font>
    <font>
      <sz val="10"/>
      <name val="Arial"/>
      <family val="2"/>
    </font>
    <font>
      <b/>
      <sz val="14"/>
      <name val="Times New Roman"/>
      <family val="1"/>
    </font>
    <font>
      <b/>
      <i/>
      <sz val="14"/>
      <name val="Times New Roman"/>
      <family val="1"/>
    </font>
    <font>
      <sz val="9"/>
      <color indexed="81"/>
      <name val="Tahoma"/>
      <family val="2"/>
    </font>
    <font>
      <b/>
      <sz val="9"/>
      <color indexed="81"/>
      <name val="Tahoma"/>
      <family val="2"/>
    </font>
    <font>
      <b/>
      <sz val="12"/>
      <name val="Arial"/>
      <family val="2"/>
    </font>
    <font>
      <b/>
      <u/>
      <sz val="11"/>
      <name val="Arial"/>
      <family val="2"/>
    </font>
    <font>
      <b/>
      <sz val="11"/>
      <name val="Arial"/>
      <family val="2"/>
    </font>
    <font>
      <b/>
      <u/>
      <sz val="10"/>
      <name val="Arial"/>
      <family val="2"/>
    </font>
    <font>
      <sz val="11"/>
      <name val="Arial"/>
      <family val="2"/>
    </font>
    <font>
      <i/>
      <sz val="10"/>
      <name val="Arial"/>
      <family val="2"/>
    </font>
    <font>
      <b/>
      <i/>
      <sz val="10"/>
      <color rgb="FF0000CC"/>
      <name val="Arial"/>
      <family val="2"/>
    </font>
    <font>
      <b/>
      <sz val="10"/>
      <color rgb="FF0000CC"/>
      <name val="Arial"/>
      <family val="2"/>
    </font>
    <font>
      <b/>
      <u/>
      <sz val="16"/>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8F8F8"/>
        <bgColor indexed="64"/>
      </patternFill>
    </fill>
    <fill>
      <patternFill patternType="solid">
        <fgColor rgb="FFCCCCFF"/>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DDDDD"/>
        <bgColor indexed="64"/>
      </patternFill>
    </fill>
    <fill>
      <patternFill patternType="solid">
        <fgColor rgb="FF99FF99"/>
        <bgColor indexed="64"/>
      </patternFill>
    </fill>
  </fills>
  <borders count="45">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top style="thin">
        <color indexed="64"/>
      </top>
      <bottom style="double">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166">
    <xf numFmtId="0" fontId="0" fillId="0" borderId="0" xfId="0"/>
    <xf numFmtId="0" fontId="2" fillId="0" borderId="0" xfId="0" applyFont="1"/>
    <xf numFmtId="0" fontId="3" fillId="0" borderId="1" xfId="0" applyFont="1" applyBorder="1" applyAlignment="1" applyProtection="1">
      <alignment vertical="top" wrapText="1"/>
    </xf>
    <xf numFmtId="3" fontId="3" fillId="0" borderId="2" xfId="0" applyNumberFormat="1" applyFont="1" applyBorder="1" applyAlignment="1" applyProtection="1">
      <alignment horizontal="right" vertical="top" wrapText="1"/>
    </xf>
    <xf numFmtId="0" fontId="3" fillId="0" borderId="2" xfId="0" applyFont="1" applyBorder="1" applyAlignment="1" applyProtection="1">
      <alignment horizontal="right" vertical="top" wrapText="1"/>
    </xf>
    <xf numFmtId="3" fontId="0" fillId="0" borderId="0" xfId="0" applyNumberFormat="1"/>
    <xf numFmtId="0" fontId="2" fillId="0" borderId="0" xfId="0" applyFont="1" applyAlignment="1">
      <alignment wrapText="1"/>
    </xf>
    <xf numFmtId="0" fontId="0" fillId="0" borderId="0" xfId="0" applyAlignment="1">
      <alignment wrapText="1"/>
    </xf>
    <xf numFmtId="0" fontId="11" fillId="0" borderId="0" xfId="0" applyFont="1" applyAlignment="1">
      <alignment wrapText="1"/>
    </xf>
    <xf numFmtId="0" fontId="9" fillId="0" borderId="0" xfId="0" applyFont="1" applyAlignment="1">
      <alignment wrapText="1"/>
    </xf>
    <xf numFmtId="0" fontId="8" fillId="0" borderId="0" xfId="0" applyFont="1" applyAlignment="1">
      <alignment wrapText="1"/>
    </xf>
    <xf numFmtId="0" fontId="7" fillId="0" borderId="0" xfId="0" applyFont="1" applyAlignment="1" applyProtection="1">
      <alignment horizontal="right"/>
    </xf>
    <xf numFmtId="0" fontId="0" fillId="0" borderId="0" xfId="0" applyProtection="1">
      <protection locked="0"/>
    </xf>
    <xf numFmtId="0" fontId="1" fillId="0" borderId="0" xfId="0" applyFont="1" applyAlignment="1" applyProtection="1">
      <alignment horizontal="center"/>
      <protection locked="0"/>
    </xf>
    <xf numFmtId="165" fontId="0" fillId="0" borderId="4" xfId="0" applyNumberFormat="1" applyBorder="1" applyProtection="1">
      <protection locked="0"/>
    </xf>
    <xf numFmtId="0" fontId="0" fillId="0" borderId="0" xfId="0" applyProtection="1"/>
    <xf numFmtId="0" fontId="1" fillId="0" borderId="0" xfId="0" applyFont="1" applyAlignment="1" applyProtection="1">
      <alignment horizontal="center"/>
    </xf>
    <xf numFmtId="0" fontId="0" fillId="0" borderId="0" xfId="0" applyBorder="1" applyProtection="1"/>
    <xf numFmtId="3" fontId="0" fillId="0" borderId="0" xfId="0" applyNumberFormat="1" applyBorder="1" applyProtection="1"/>
    <xf numFmtId="0" fontId="1" fillId="0" borderId="5" xfId="0" applyFont="1" applyFill="1" applyBorder="1" applyProtection="1"/>
    <xf numFmtId="0" fontId="2" fillId="0" borderId="6" xfId="0" applyFont="1" applyFill="1" applyBorder="1" applyProtection="1"/>
    <xf numFmtId="3" fontId="2" fillId="0" borderId="7" xfId="0" applyNumberFormat="1" applyFont="1" applyFill="1" applyBorder="1" applyProtection="1"/>
    <xf numFmtId="0" fontId="0" fillId="0" borderId="8" xfId="0" applyFill="1" applyBorder="1" applyProtection="1"/>
    <xf numFmtId="3" fontId="0" fillId="0" borderId="9" xfId="0" applyNumberFormat="1" applyFill="1" applyBorder="1" applyProtection="1"/>
    <xf numFmtId="0" fontId="1" fillId="0" borderId="10" xfId="0" applyFont="1" applyFill="1" applyBorder="1" applyAlignment="1" applyProtection="1">
      <alignment horizontal="center"/>
    </xf>
    <xf numFmtId="3" fontId="1" fillId="0" borderId="11" xfId="0" applyNumberFormat="1" applyFont="1" applyFill="1" applyBorder="1" applyProtection="1"/>
    <xf numFmtId="3" fontId="0" fillId="0" borderId="12" xfId="0" applyNumberFormat="1" applyFill="1" applyBorder="1" applyProtection="1"/>
    <xf numFmtId="3" fontId="0" fillId="0" borderId="7" xfId="0" applyNumberFormat="1" applyFill="1" applyBorder="1" applyProtection="1"/>
    <xf numFmtId="0" fontId="1" fillId="0" borderId="13" xfId="0" applyFont="1" applyFill="1" applyBorder="1" applyAlignment="1" applyProtection="1">
      <alignment horizontal="center"/>
    </xf>
    <xf numFmtId="0" fontId="0" fillId="0" borderId="0" xfId="0" applyFill="1" applyProtection="1"/>
    <xf numFmtId="0" fontId="1" fillId="0" borderId="14" xfId="0" applyFont="1" applyFill="1" applyBorder="1" applyProtection="1"/>
    <xf numFmtId="0" fontId="2" fillId="0" borderId="15" xfId="0" applyFont="1" applyFill="1" applyBorder="1" applyProtection="1"/>
    <xf numFmtId="3" fontId="0" fillId="0" borderId="16" xfId="0" applyNumberFormat="1" applyFill="1" applyBorder="1" applyProtection="1"/>
    <xf numFmtId="0" fontId="2" fillId="0" borderId="17" xfId="0" applyFont="1" applyFill="1" applyBorder="1" applyProtection="1"/>
    <xf numFmtId="3" fontId="1" fillId="0" borderId="1" xfId="0" applyNumberFormat="1" applyFont="1" applyFill="1" applyBorder="1" applyProtection="1"/>
    <xf numFmtId="0" fontId="2" fillId="0" borderId="19" xfId="0" applyFont="1" applyFill="1" applyBorder="1" applyProtection="1"/>
    <xf numFmtId="0" fontId="1" fillId="0" borderId="13" xfId="0" applyFont="1" applyBorder="1" applyAlignment="1" applyProtection="1">
      <alignment horizontal="center"/>
    </xf>
    <xf numFmtId="3" fontId="0" fillId="0" borderId="0" xfId="0" applyNumberFormat="1" applyProtection="1"/>
    <xf numFmtId="7" fontId="0" fillId="0" borderId="0" xfId="0" applyNumberFormat="1" applyProtection="1"/>
    <xf numFmtId="7" fontId="1" fillId="0" borderId="0" xfId="0" applyNumberFormat="1" applyFont="1" applyProtection="1"/>
    <xf numFmtId="165" fontId="0" fillId="0" borderId="0" xfId="0" applyNumberFormat="1" applyProtection="1"/>
    <xf numFmtId="165" fontId="1" fillId="0" borderId="20" xfId="0" applyNumberFormat="1" applyFont="1" applyBorder="1" applyProtection="1"/>
    <xf numFmtId="4" fontId="0" fillId="0" borderId="0" xfId="0" applyNumberFormat="1" applyProtection="1"/>
    <xf numFmtId="3" fontId="1" fillId="0" borderId="20" xfId="0" applyNumberFormat="1" applyFont="1" applyBorder="1" applyProtection="1"/>
    <xf numFmtId="165" fontId="0" fillId="0" borderId="0" xfId="0" applyNumberFormat="1" applyBorder="1" applyProtection="1"/>
    <xf numFmtId="0" fontId="1" fillId="3" borderId="21" xfId="0" applyFont="1" applyFill="1" applyBorder="1" applyAlignment="1" applyProtection="1">
      <alignment horizontal="center"/>
    </xf>
    <xf numFmtId="0" fontId="1" fillId="3" borderId="22" xfId="0" applyFont="1" applyFill="1" applyBorder="1" applyAlignment="1" applyProtection="1">
      <alignment horizontal="center"/>
    </xf>
    <xf numFmtId="0" fontId="1" fillId="3" borderId="23" xfId="0" applyFont="1" applyFill="1" applyBorder="1" applyAlignment="1" applyProtection="1">
      <alignment horizontal="center"/>
    </xf>
    <xf numFmtId="0" fontId="1" fillId="3" borderId="16" xfId="0" applyFont="1" applyFill="1" applyBorder="1" applyAlignment="1" applyProtection="1">
      <alignment horizontal="center"/>
    </xf>
    <xf numFmtId="0" fontId="1" fillId="3" borderId="0" xfId="0" applyFont="1" applyFill="1" applyBorder="1" applyAlignment="1" applyProtection="1">
      <alignment horizontal="center"/>
    </xf>
    <xf numFmtId="0" fontId="1" fillId="3" borderId="24" xfId="0" applyFont="1" applyFill="1" applyBorder="1" applyAlignment="1" applyProtection="1">
      <alignment horizontal="center"/>
    </xf>
    <xf numFmtId="0" fontId="10" fillId="3" borderId="1" xfId="0" applyFont="1" applyFill="1" applyBorder="1" applyAlignment="1" applyProtection="1">
      <alignment horizontal="center"/>
    </xf>
    <xf numFmtId="0" fontId="10" fillId="3" borderId="25" xfId="0" applyFont="1" applyFill="1" applyBorder="1" applyAlignment="1" applyProtection="1">
      <alignment horizontal="center"/>
    </xf>
    <xf numFmtId="0" fontId="10" fillId="3" borderId="2" xfId="0" applyFont="1" applyFill="1" applyBorder="1" applyAlignment="1" applyProtection="1">
      <alignment horizontal="center"/>
    </xf>
    <xf numFmtId="0" fontId="1" fillId="0" borderId="0" xfId="0" applyFont="1" applyFill="1" applyAlignment="1" applyProtection="1">
      <alignment horizontal="center"/>
    </xf>
    <xf numFmtId="0" fontId="1" fillId="3" borderId="1" xfId="0" applyFont="1" applyFill="1" applyBorder="1" applyAlignment="1" applyProtection="1">
      <alignment horizontal="center"/>
    </xf>
    <xf numFmtId="0" fontId="1" fillId="0" borderId="0" xfId="0" applyFont="1" applyFill="1" applyAlignment="1" applyProtection="1">
      <alignment horizontal="center"/>
      <protection locked="0"/>
    </xf>
    <xf numFmtId="165" fontId="3" fillId="0" borderId="2" xfId="0" applyNumberFormat="1" applyFont="1" applyFill="1" applyBorder="1" applyAlignment="1" applyProtection="1">
      <alignment horizontal="right" vertical="center" wrapText="1"/>
    </xf>
    <xf numFmtId="165" fontId="3" fillId="0" borderId="1" xfId="0" applyNumberFormat="1" applyFont="1" applyFill="1" applyBorder="1" applyAlignment="1" applyProtection="1">
      <alignment horizontal="right" vertical="center" wrapText="1"/>
      <protection locked="0"/>
    </xf>
    <xf numFmtId="164" fontId="3" fillId="0" borderId="2" xfId="0" applyNumberFormat="1" applyFont="1" applyBorder="1" applyAlignment="1" applyProtection="1">
      <alignment horizontal="right" vertical="center" wrapText="1"/>
    </xf>
    <xf numFmtId="164" fontId="3" fillId="4" borderId="1" xfId="0" applyNumberFormat="1" applyFont="1" applyFill="1" applyBorder="1" applyAlignment="1" applyProtection="1">
      <alignment horizontal="right" vertical="center" wrapText="1"/>
      <protection locked="0"/>
    </xf>
    <xf numFmtId="165" fontId="2" fillId="0" borderId="4" xfId="0" applyNumberFormat="1" applyFont="1" applyBorder="1" applyProtection="1">
      <protection locked="0"/>
    </xf>
    <xf numFmtId="0" fontId="0" fillId="0" borderId="4" xfId="0" applyBorder="1" applyAlignment="1" applyProtection="1">
      <alignment wrapText="1"/>
      <protection locked="0"/>
    </xf>
    <xf numFmtId="0" fontId="2" fillId="0" borderId="4" xfId="0" applyFont="1" applyBorder="1" applyAlignment="1" applyProtection="1">
      <alignment wrapText="1"/>
      <protection locked="0"/>
    </xf>
    <xf numFmtId="0" fontId="0" fillId="0" borderId="0" xfId="0" applyAlignment="1" applyProtection="1">
      <alignment wrapText="1"/>
      <protection locked="0"/>
    </xf>
    <xf numFmtId="4" fontId="0" fillId="0" borderId="0" xfId="0" applyNumberFormat="1" applyAlignment="1" applyProtection="1">
      <alignment wrapText="1"/>
      <protection locked="0"/>
    </xf>
    <xf numFmtId="4" fontId="0" fillId="0" borderId="4" xfId="0" applyNumberFormat="1" applyBorder="1" applyAlignment="1" applyProtection="1">
      <alignment wrapText="1"/>
      <protection locked="0"/>
    </xf>
    <xf numFmtId="3" fontId="1" fillId="0" borderId="7" xfId="0" applyNumberFormat="1" applyFont="1" applyFill="1" applyBorder="1" applyProtection="1"/>
    <xf numFmtId="3" fontId="1" fillId="3" borderId="24" xfId="0" applyNumberFormat="1" applyFont="1" applyFill="1" applyBorder="1" applyAlignment="1" applyProtection="1">
      <alignment horizontal="center"/>
    </xf>
    <xf numFmtId="0" fontId="1" fillId="0" borderId="6" xfId="0" applyFont="1" applyFill="1" applyBorder="1" applyProtection="1"/>
    <xf numFmtId="0" fontId="0" fillId="3" borderId="21" xfId="0" applyFill="1" applyBorder="1" applyProtection="1"/>
    <xf numFmtId="0" fontId="1" fillId="3" borderId="16" xfId="0" applyFont="1" applyFill="1" applyBorder="1" applyProtection="1"/>
    <xf numFmtId="0" fontId="1" fillId="3" borderId="1" xfId="0" applyFont="1" applyFill="1" applyBorder="1" applyProtection="1"/>
    <xf numFmtId="3" fontId="3" fillId="0" borderId="1" xfId="0" applyNumberFormat="1" applyFont="1" applyFill="1" applyBorder="1" applyAlignment="1" applyProtection="1">
      <alignment horizontal="right" vertical="top" wrapText="1"/>
      <protection locked="0"/>
    </xf>
    <xf numFmtId="3" fontId="1" fillId="3" borderId="23" xfId="0" applyNumberFormat="1" applyFont="1" applyFill="1" applyBorder="1" applyAlignment="1" applyProtection="1">
      <alignment horizontal="center"/>
    </xf>
    <xf numFmtId="49" fontId="1" fillId="3" borderId="2" xfId="0" applyNumberFormat="1" applyFont="1" applyFill="1" applyBorder="1" applyAlignment="1" applyProtection="1">
      <alignment horizontal="center"/>
    </xf>
    <xf numFmtId="0" fontId="10" fillId="3" borderId="21" xfId="0" applyFont="1" applyFill="1" applyBorder="1" applyAlignment="1" applyProtection="1"/>
    <xf numFmtId="0" fontId="10" fillId="3" borderId="1" xfId="0" applyFont="1" applyFill="1" applyBorder="1" applyAlignment="1" applyProtection="1"/>
    <xf numFmtId="0" fontId="12" fillId="0" borderId="0" xfId="0" applyFont="1" applyAlignment="1">
      <alignment wrapText="1"/>
    </xf>
    <xf numFmtId="0" fontId="0" fillId="0" borderId="30" xfId="0" applyBorder="1"/>
    <xf numFmtId="0" fontId="0" fillId="0" borderId="31" xfId="0" applyBorder="1"/>
    <xf numFmtId="41" fontId="11" fillId="0" borderId="32" xfId="0" applyNumberFormat="1" applyFont="1" applyBorder="1"/>
    <xf numFmtId="0" fontId="9" fillId="0" borderId="33" xfId="0" applyFont="1" applyBorder="1"/>
    <xf numFmtId="0" fontId="9" fillId="0" borderId="8" xfId="0" applyFont="1" applyBorder="1" applyAlignment="1">
      <alignment horizontal="left"/>
    </xf>
    <xf numFmtId="0" fontId="9" fillId="0" borderId="34" xfId="0" applyFont="1" applyBorder="1" applyAlignment="1">
      <alignment horizontal="left"/>
    </xf>
    <xf numFmtId="0" fontId="9" fillId="0" borderId="32" xfId="0" applyFont="1" applyBorder="1" applyAlignment="1">
      <alignment horizontal="left"/>
    </xf>
    <xf numFmtId="0" fontId="9" fillId="0" borderId="32" xfId="0" applyFont="1" applyBorder="1"/>
    <xf numFmtId="0" fontId="9" fillId="0" borderId="10" xfId="0" applyFont="1" applyBorder="1" applyAlignment="1">
      <alignment horizontal="center"/>
    </xf>
    <xf numFmtId="3" fontId="9" fillId="0" borderId="35" xfId="0" applyNumberFormat="1" applyFont="1" applyBorder="1"/>
    <xf numFmtId="0" fontId="3" fillId="6" borderId="1" xfId="0" applyFont="1" applyFill="1" applyBorder="1" applyAlignment="1" applyProtection="1">
      <alignment vertical="center" wrapText="1"/>
    </xf>
    <xf numFmtId="0" fontId="3" fillId="6" borderId="2"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3" xfId="0" applyFont="1" applyFill="1" applyBorder="1" applyAlignment="1" applyProtection="1">
      <alignment vertical="top" wrapText="1"/>
    </xf>
    <xf numFmtId="0" fontId="3" fillId="6" borderId="3" xfId="0" applyFont="1" applyFill="1" applyBorder="1" applyAlignment="1" applyProtection="1">
      <alignment horizontal="right" vertical="top" wrapText="1"/>
    </xf>
    <xf numFmtId="3" fontId="3" fillId="6" borderId="3" xfId="0" applyNumberFormat="1" applyFont="1" applyFill="1" applyBorder="1" applyAlignment="1" applyProtection="1">
      <alignment horizontal="right" vertical="top" wrapText="1"/>
    </xf>
    <xf numFmtId="0" fontId="3" fillId="6" borderId="1" xfId="0" applyFont="1" applyFill="1" applyBorder="1" applyAlignment="1" applyProtection="1">
      <alignment vertical="top" wrapText="1"/>
    </xf>
    <xf numFmtId="0" fontId="3" fillId="6" borderId="2" xfId="0" applyFont="1" applyFill="1" applyBorder="1" applyAlignment="1" applyProtection="1">
      <alignment horizontal="right" vertical="top" wrapText="1"/>
    </xf>
    <xf numFmtId="3" fontId="3" fillId="6" borderId="1" xfId="0" applyNumberFormat="1" applyFont="1" applyFill="1" applyBorder="1" applyAlignment="1" applyProtection="1">
      <alignment horizontal="right" vertical="top" wrapText="1"/>
    </xf>
    <xf numFmtId="0" fontId="3" fillId="7" borderId="1" xfId="0" applyFont="1" applyFill="1" applyBorder="1" applyAlignment="1" applyProtection="1">
      <alignment vertical="top" wrapText="1"/>
    </xf>
    <xf numFmtId="164" fontId="3" fillId="7" borderId="2" xfId="0" applyNumberFormat="1" applyFont="1" applyFill="1" applyBorder="1" applyAlignment="1" applyProtection="1">
      <alignment horizontal="right" vertical="center" wrapText="1"/>
    </xf>
    <xf numFmtId="164" fontId="3" fillId="7" borderId="1" xfId="0" applyNumberFormat="1" applyFont="1" applyFill="1" applyBorder="1" applyAlignment="1" applyProtection="1">
      <alignment horizontal="right" vertical="center" wrapText="1"/>
    </xf>
    <xf numFmtId="0" fontId="3" fillId="8" borderId="1" xfId="0" applyFont="1" applyFill="1" applyBorder="1" applyAlignment="1" applyProtection="1">
      <alignment vertical="top" wrapText="1"/>
    </xf>
    <xf numFmtId="3" fontId="3" fillId="8" borderId="2" xfId="0" applyNumberFormat="1" applyFont="1" applyFill="1" applyBorder="1" applyAlignment="1" applyProtection="1">
      <alignment horizontal="right" vertical="top" wrapText="1"/>
    </xf>
    <xf numFmtId="3" fontId="3" fillId="8" borderId="1" xfId="0" applyNumberFormat="1" applyFont="1" applyFill="1" applyBorder="1" applyAlignment="1" applyProtection="1">
      <alignment horizontal="right" vertical="top" wrapText="1"/>
    </xf>
    <xf numFmtId="165" fontId="3" fillId="8" borderId="2" xfId="0" applyNumberFormat="1" applyFont="1" applyFill="1" applyBorder="1" applyAlignment="1" applyProtection="1">
      <alignment horizontal="right" vertical="top" wrapText="1"/>
    </xf>
    <xf numFmtId="165" fontId="3" fillId="8" borderId="2" xfId="0" applyNumberFormat="1" applyFont="1" applyFill="1" applyBorder="1" applyAlignment="1" applyProtection="1">
      <alignment horizontal="right" vertical="center" wrapText="1"/>
    </xf>
    <xf numFmtId="0" fontId="3" fillId="9" borderId="1" xfId="0" applyFont="1" applyFill="1" applyBorder="1" applyAlignment="1" applyProtection="1">
      <alignment vertical="top" wrapText="1"/>
    </xf>
    <xf numFmtId="165" fontId="3" fillId="9" borderId="2" xfId="0" applyNumberFormat="1" applyFont="1" applyFill="1" applyBorder="1" applyAlignment="1" applyProtection="1">
      <alignment horizontal="right" vertical="center" wrapText="1"/>
    </xf>
    <xf numFmtId="165" fontId="3" fillId="9" borderId="1" xfId="0" applyNumberFormat="1" applyFont="1" applyFill="1" applyBorder="1" applyAlignment="1" applyProtection="1">
      <alignment horizontal="right" vertical="center" wrapText="1"/>
    </xf>
    <xf numFmtId="0" fontId="8" fillId="0" borderId="36" xfId="0" applyFont="1" applyBorder="1" applyAlignment="1">
      <alignment horizontal="left"/>
    </xf>
    <xf numFmtId="0" fontId="8" fillId="0" borderId="37" xfId="0" applyFont="1" applyBorder="1" applyAlignment="1">
      <alignment horizontal="center" wrapText="1"/>
    </xf>
    <xf numFmtId="0" fontId="9" fillId="0" borderId="5" xfId="0" applyFont="1" applyBorder="1" applyAlignment="1">
      <alignment horizontal="left"/>
    </xf>
    <xf numFmtId="3" fontId="9" fillId="0" borderId="38" xfId="0" applyNumberFormat="1" applyFont="1" applyBorder="1"/>
    <xf numFmtId="49" fontId="14" fillId="0" borderId="0" xfId="0" applyNumberFormat="1" applyFont="1" applyFill="1" applyAlignment="1" applyProtection="1">
      <alignment wrapText="1"/>
    </xf>
    <xf numFmtId="49" fontId="0" fillId="0" borderId="0" xfId="0" applyNumberFormat="1" applyAlignment="1">
      <alignment horizontal="left" wrapText="1"/>
    </xf>
    <xf numFmtId="0" fontId="0" fillId="0" borderId="0" xfId="0" applyAlignment="1" applyProtection="1">
      <alignment horizontal="center"/>
    </xf>
    <xf numFmtId="0" fontId="1" fillId="0" borderId="0" xfId="0" applyFont="1" applyAlignment="1" applyProtection="1">
      <alignment horizontal="center"/>
    </xf>
    <xf numFmtId="0" fontId="1" fillId="0" borderId="12" xfId="0" applyFont="1" applyFill="1" applyBorder="1" applyProtection="1"/>
    <xf numFmtId="0" fontId="2" fillId="0" borderId="7" xfId="0" applyFont="1" applyFill="1" applyBorder="1" applyProtection="1"/>
    <xf numFmtId="0" fontId="1" fillId="0" borderId="1" xfId="0" applyFont="1" applyFill="1" applyBorder="1" applyAlignment="1" applyProtection="1">
      <alignment horizontal="center"/>
    </xf>
    <xf numFmtId="3" fontId="9" fillId="0" borderId="39" xfId="0" applyNumberFormat="1" applyFont="1" applyBorder="1"/>
    <xf numFmtId="3" fontId="9" fillId="0" borderId="40" xfId="0" applyNumberFormat="1" applyFont="1" applyBorder="1"/>
    <xf numFmtId="3" fontId="9" fillId="0" borderId="33" xfId="0" applyNumberFormat="1" applyFont="1" applyBorder="1"/>
    <xf numFmtId="3" fontId="0" fillId="0" borderId="9" xfId="0" applyNumberFormat="1" applyFill="1" applyBorder="1" applyProtection="1">
      <protection locked="0"/>
    </xf>
    <xf numFmtId="3" fontId="0" fillId="0" borderId="7" xfId="0" applyNumberFormat="1" applyFill="1" applyBorder="1" applyProtection="1">
      <protection locked="0"/>
    </xf>
    <xf numFmtId="3" fontId="0" fillId="0" borderId="18" xfId="0" applyNumberFormat="1" applyFill="1" applyBorder="1" applyProtection="1">
      <protection locked="0"/>
    </xf>
    <xf numFmtId="0" fontId="0" fillId="0" borderId="17" xfId="0" applyFill="1" applyBorder="1" applyProtection="1"/>
    <xf numFmtId="0" fontId="0" fillId="0" borderId="9" xfId="0" applyFill="1" applyBorder="1" applyProtection="1"/>
    <xf numFmtId="0" fontId="0" fillId="0" borderId="0" xfId="0" applyNumberFormat="1" applyProtection="1"/>
    <xf numFmtId="3" fontId="9" fillId="0" borderId="41" xfId="0" applyNumberFormat="1" applyFont="1" applyBorder="1"/>
    <xf numFmtId="3" fontId="9" fillId="0" borderId="42" xfId="0" applyNumberFormat="1" applyFont="1" applyBorder="1"/>
    <xf numFmtId="3" fontId="9" fillId="0" borderId="43" xfId="0" applyNumberFormat="1" applyFont="1" applyBorder="1"/>
    <xf numFmtId="3" fontId="9" fillId="0" borderId="30" xfId="0" applyNumberFormat="1" applyFont="1" applyBorder="1"/>
    <xf numFmtId="3" fontId="9" fillId="0" borderId="44" xfId="0" applyNumberFormat="1" applyFont="1" applyBorder="1"/>
    <xf numFmtId="0" fontId="8" fillId="6" borderId="37" xfId="0" applyFont="1" applyFill="1" applyBorder="1" applyAlignment="1">
      <alignment horizontal="center" wrapText="1"/>
    </xf>
    <xf numFmtId="0" fontId="9" fillId="6" borderId="33" xfId="0" applyFont="1" applyFill="1" applyBorder="1"/>
    <xf numFmtId="3" fontId="9" fillId="6" borderId="21" xfId="0" applyNumberFormat="1" applyFont="1" applyFill="1" applyBorder="1"/>
    <xf numFmtId="3" fontId="9" fillId="6" borderId="9" xfId="0" applyNumberFormat="1" applyFont="1" applyFill="1" applyBorder="1"/>
    <xf numFmtId="3" fontId="9" fillId="6" borderId="11" xfId="0" applyNumberFormat="1" applyFont="1" applyFill="1" applyBorder="1"/>
    <xf numFmtId="0" fontId="0" fillId="0" borderId="0" xfId="0" applyAlignment="1">
      <alignment horizontal="center"/>
    </xf>
    <xf numFmtId="0" fontId="13" fillId="2" borderId="26" xfId="0" applyFont="1" applyFill="1" applyBorder="1" applyAlignment="1">
      <alignment horizontal="center" wrapText="1"/>
    </xf>
    <xf numFmtId="0" fontId="13" fillId="2" borderId="27" xfId="0" applyFont="1" applyFill="1" applyBorder="1" applyAlignment="1">
      <alignment horizontal="center" wrapText="1"/>
    </xf>
    <xf numFmtId="0" fontId="8" fillId="0" borderId="0" xfId="0" applyFont="1" applyAlignment="1">
      <alignment horizontal="center"/>
    </xf>
    <xf numFmtId="0" fontId="0" fillId="0" borderId="25" xfId="0" applyBorder="1" applyAlignment="1">
      <alignment horizontal="center"/>
    </xf>
    <xf numFmtId="0" fontId="0" fillId="0" borderId="22" xfId="0" applyBorder="1" applyAlignment="1">
      <alignment horizontal="center"/>
    </xf>
    <xf numFmtId="0" fontId="7" fillId="4" borderId="26" xfId="0" applyFont="1" applyFill="1" applyBorder="1" applyAlignment="1" applyProtection="1">
      <alignment horizontal="left"/>
      <protection locked="0"/>
    </xf>
    <xf numFmtId="0" fontId="7" fillId="4" borderId="27" xfId="0" applyFont="1" applyFill="1" applyBorder="1" applyAlignment="1" applyProtection="1">
      <alignment horizontal="left"/>
      <protection locked="0"/>
    </xf>
    <xf numFmtId="0" fontId="3" fillId="5" borderId="26" xfId="0" applyFont="1" applyFill="1" applyBorder="1" applyAlignment="1" applyProtection="1">
      <alignment horizontal="center" vertical="top" wrapText="1"/>
    </xf>
    <xf numFmtId="0" fontId="3" fillId="5" borderId="28" xfId="0" applyFont="1" applyFill="1" applyBorder="1" applyAlignment="1" applyProtection="1">
      <alignment horizontal="center" vertical="top" wrapText="1"/>
    </xf>
    <xf numFmtId="0" fontId="3" fillId="5" borderId="27" xfId="0" applyFont="1" applyFill="1" applyBorder="1" applyAlignment="1" applyProtection="1">
      <alignment horizontal="center" vertical="top" wrapText="1"/>
    </xf>
    <xf numFmtId="0" fontId="0" fillId="0" borderId="0" xfId="0" applyAlignment="1" applyProtection="1">
      <alignment horizontal="center"/>
    </xf>
    <xf numFmtId="0" fontId="0" fillId="0" borderId="25" xfId="0" applyBorder="1" applyAlignment="1" applyProtection="1">
      <alignment horizontal="center"/>
    </xf>
    <xf numFmtId="0" fontId="1" fillId="0" borderId="0" xfId="0" applyFont="1" applyAlignment="1" applyProtection="1">
      <alignment horizontal="center"/>
    </xf>
    <xf numFmtId="49" fontId="14" fillId="2" borderId="0" xfId="0" applyNumberFormat="1" applyFont="1" applyFill="1" applyAlignment="1" applyProtection="1">
      <alignment horizontal="center" wrapText="1"/>
    </xf>
    <xf numFmtId="0" fontId="1" fillId="0" borderId="29" xfId="0" applyFont="1" applyBorder="1" applyAlignment="1" applyProtection="1">
      <alignment horizontal="left"/>
    </xf>
    <xf numFmtId="0" fontId="1" fillId="0" borderId="23" xfId="0" applyFont="1" applyBorder="1" applyAlignment="1" applyProtection="1">
      <alignment horizontal="left"/>
    </xf>
    <xf numFmtId="0" fontId="0" fillId="0" borderId="15" xfId="0" applyBorder="1" applyAlignment="1" applyProtection="1">
      <alignment horizontal="left"/>
    </xf>
    <xf numFmtId="0" fontId="0" fillId="0" borderId="24" xfId="0" applyBorder="1" applyAlignment="1" applyProtection="1">
      <alignment horizontal="left"/>
    </xf>
    <xf numFmtId="0" fontId="2" fillId="0" borderId="15" xfId="0" applyFont="1" applyBorder="1" applyAlignment="1" applyProtection="1">
      <alignment horizontal="left"/>
    </xf>
    <xf numFmtId="0" fontId="2" fillId="0" borderId="24" xfId="0" applyFont="1" applyBorder="1" applyAlignment="1" applyProtection="1">
      <alignment horizontal="left"/>
    </xf>
    <xf numFmtId="0" fontId="0" fillId="0" borderId="13" xfId="0" applyBorder="1" applyAlignment="1" applyProtection="1">
      <alignment horizontal="left"/>
    </xf>
    <xf numFmtId="0" fontId="0" fillId="0" borderId="2" xfId="0" applyBorder="1" applyAlignment="1" applyProtection="1">
      <alignment horizontal="left"/>
    </xf>
    <xf numFmtId="0" fontId="0" fillId="0" borderId="0" xfId="0" applyBorder="1" applyAlignment="1">
      <alignment horizontal="center"/>
    </xf>
    <xf numFmtId="0" fontId="0" fillId="0" borderId="31" xfId="0" applyBorder="1" applyAlignment="1">
      <alignment horizontal="center"/>
    </xf>
    <xf numFmtId="0" fontId="15" fillId="0" borderId="15" xfId="0" applyFont="1" applyBorder="1" applyAlignment="1">
      <alignment horizontal="center"/>
    </xf>
    <xf numFmtId="0" fontId="15" fillId="0" borderId="0" xfId="0" applyFont="1" applyBorder="1" applyAlignment="1">
      <alignment horizontal="center"/>
    </xf>
  </cellXfs>
  <cellStyles count="1">
    <cellStyle name="Normal" xfId="0" builtinId="0"/>
  </cellStyles>
  <dxfs count="0"/>
  <tableStyles count="0" defaultTableStyle="TableStyleMedium9" defaultPivotStyle="PivotStyleLight16"/>
  <colors>
    <mruColors>
      <color rgb="FFFFFF99"/>
      <color rgb="FF66FF33"/>
      <color rgb="FF99FF99"/>
      <color rgb="FFDDDDDD"/>
      <color rgb="FFD9D9D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
  <sheetViews>
    <sheetView workbookViewId="0">
      <selection activeCell="B1" sqref="B1:C1"/>
    </sheetView>
  </sheetViews>
  <sheetFormatPr defaultRowHeight="12.75" x14ac:dyDescent="0.2"/>
  <cols>
    <col min="1" max="1" width="0.7109375" customWidth="1"/>
    <col min="2" max="2" width="9.85546875" customWidth="1"/>
    <col min="3" max="3" width="87.42578125" customWidth="1"/>
    <col min="4" max="4" width="83.28515625" customWidth="1"/>
  </cols>
  <sheetData>
    <row r="1" spans="1:3" x14ac:dyDescent="0.2">
      <c r="A1" s="139"/>
      <c r="B1" s="139"/>
      <c r="C1" s="139"/>
    </row>
    <row r="2" spans="1:3" ht="15" x14ac:dyDescent="0.25">
      <c r="A2" s="139"/>
      <c r="B2" s="142" t="s">
        <v>144</v>
      </c>
      <c r="C2" s="142"/>
    </row>
    <row r="3" spans="1:3" ht="13.5" thickBot="1" x14ac:dyDescent="0.25">
      <c r="A3" s="139"/>
      <c r="B3" s="143"/>
      <c r="C3" s="143"/>
    </row>
    <row r="4" spans="1:3" ht="39.75" customHeight="1" thickBot="1" x14ac:dyDescent="0.25">
      <c r="A4" s="139"/>
      <c r="B4" s="140" t="s">
        <v>301</v>
      </c>
      <c r="C4" s="141"/>
    </row>
    <row r="5" spans="1:3" x14ac:dyDescent="0.2">
      <c r="A5" s="139"/>
      <c r="B5" s="144"/>
      <c r="C5" s="144"/>
    </row>
    <row r="6" spans="1:3" ht="25.5" x14ac:dyDescent="0.2">
      <c r="A6" s="139"/>
      <c r="B6" s="1" t="s">
        <v>145</v>
      </c>
      <c r="C6" s="6" t="s">
        <v>311</v>
      </c>
    </row>
    <row r="7" spans="1:3" x14ac:dyDescent="0.2">
      <c r="A7" s="139"/>
      <c r="B7" s="139"/>
      <c r="C7" s="139"/>
    </row>
    <row r="8" spans="1:3" ht="25.5" x14ac:dyDescent="0.2">
      <c r="A8" s="139"/>
      <c r="B8" s="1" t="s">
        <v>146</v>
      </c>
      <c r="C8" s="6" t="s">
        <v>302</v>
      </c>
    </row>
    <row r="9" spans="1:3" ht="13.5" customHeight="1" x14ac:dyDescent="0.2">
      <c r="A9" s="139"/>
      <c r="B9" s="139"/>
      <c r="C9" s="139"/>
    </row>
    <row r="10" spans="1:3" ht="25.5" x14ac:dyDescent="0.2">
      <c r="A10" s="139"/>
      <c r="B10" s="1" t="s">
        <v>147</v>
      </c>
      <c r="C10" s="6" t="s">
        <v>303</v>
      </c>
    </row>
    <row r="11" spans="1:3" x14ac:dyDescent="0.2">
      <c r="A11" s="139"/>
      <c r="B11" s="139"/>
      <c r="C11" s="139"/>
    </row>
    <row r="12" spans="1:3" ht="51" x14ac:dyDescent="0.2">
      <c r="A12" s="139"/>
      <c r="B12" s="1" t="s">
        <v>148</v>
      </c>
      <c r="C12" s="6" t="s">
        <v>299</v>
      </c>
    </row>
    <row r="13" spans="1:3" ht="15" customHeight="1" x14ac:dyDescent="0.2">
      <c r="A13" s="139"/>
      <c r="B13" s="139"/>
      <c r="C13" s="139"/>
    </row>
    <row r="14" spans="1:3" ht="31.5" customHeight="1" x14ac:dyDescent="0.2">
      <c r="A14" s="139"/>
      <c r="B14" s="1" t="s">
        <v>149</v>
      </c>
      <c r="C14" s="6" t="s">
        <v>298</v>
      </c>
    </row>
    <row r="15" spans="1:3" x14ac:dyDescent="0.2">
      <c r="A15" s="139"/>
      <c r="B15" s="139"/>
      <c r="C15" s="139"/>
    </row>
    <row r="16" spans="1:3" ht="28.5" customHeight="1" x14ac:dyDescent="0.2">
      <c r="A16" s="139"/>
      <c r="B16" s="1" t="s">
        <v>150</v>
      </c>
      <c r="C16" s="6" t="s">
        <v>226</v>
      </c>
    </row>
    <row r="17" spans="1:3" x14ac:dyDescent="0.2">
      <c r="A17" s="139"/>
      <c r="B17" s="139"/>
      <c r="C17" s="139"/>
    </row>
    <row r="18" spans="1:3" x14ac:dyDescent="0.2">
      <c r="A18" s="139"/>
      <c r="B18" s="1" t="s">
        <v>151</v>
      </c>
      <c r="C18" s="6" t="s">
        <v>321</v>
      </c>
    </row>
    <row r="19" spans="1:3" x14ac:dyDescent="0.2">
      <c r="A19" s="139"/>
      <c r="B19" s="139"/>
      <c r="C19" s="139"/>
    </row>
    <row r="20" spans="1:3" x14ac:dyDescent="0.2">
      <c r="A20" s="139"/>
      <c r="B20" s="1" t="s">
        <v>296</v>
      </c>
      <c r="C20" s="6" t="s">
        <v>322</v>
      </c>
    </row>
    <row r="21" spans="1:3" x14ac:dyDescent="0.2">
      <c r="A21" s="139"/>
      <c r="B21" s="139"/>
      <c r="C21" s="139"/>
    </row>
    <row r="22" spans="1:3" ht="25.5" x14ac:dyDescent="0.2">
      <c r="A22" s="139"/>
      <c r="B22" s="1" t="s">
        <v>297</v>
      </c>
      <c r="C22" s="6" t="s">
        <v>325</v>
      </c>
    </row>
    <row r="23" spans="1:3" x14ac:dyDescent="0.2">
      <c r="A23" s="139"/>
      <c r="B23" s="139"/>
      <c r="C23" s="139"/>
    </row>
    <row r="24" spans="1:3" ht="108" customHeight="1" x14ac:dyDescent="0.2">
      <c r="A24" s="139"/>
      <c r="B24" s="1" t="s">
        <v>306</v>
      </c>
      <c r="C24" s="114" t="s">
        <v>329</v>
      </c>
    </row>
    <row r="25" spans="1:3" x14ac:dyDescent="0.2">
      <c r="A25" s="139"/>
      <c r="B25" s="139"/>
      <c r="C25" s="139"/>
    </row>
    <row r="26" spans="1:3" ht="51.75" customHeight="1" x14ac:dyDescent="0.2">
      <c r="A26" s="139"/>
      <c r="B26" s="1" t="s">
        <v>312</v>
      </c>
      <c r="C26" s="6" t="s">
        <v>300</v>
      </c>
    </row>
    <row r="27" spans="1:3" x14ac:dyDescent="0.2">
      <c r="A27" s="139"/>
      <c r="B27" s="139"/>
      <c r="C27" s="139"/>
    </row>
    <row r="28" spans="1:3" ht="51" x14ac:dyDescent="0.2">
      <c r="A28" s="139"/>
      <c r="B28" s="1" t="s">
        <v>323</v>
      </c>
      <c r="C28" s="6" t="s">
        <v>227</v>
      </c>
    </row>
    <row r="29" spans="1:3" x14ac:dyDescent="0.2">
      <c r="A29" s="139"/>
      <c r="B29" s="139"/>
      <c r="C29" s="139"/>
    </row>
    <row r="30" spans="1:3" ht="51" x14ac:dyDescent="0.2">
      <c r="A30" s="139"/>
      <c r="B30" s="1" t="s">
        <v>324</v>
      </c>
      <c r="C30" s="6" t="s">
        <v>313</v>
      </c>
    </row>
    <row r="31" spans="1:3" x14ac:dyDescent="0.2">
      <c r="A31" s="139"/>
      <c r="B31" s="139"/>
      <c r="C31" s="139"/>
    </row>
    <row r="32" spans="1:3" ht="25.5" x14ac:dyDescent="0.2">
      <c r="A32" s="139"/>
      <c r="C32" s="78" t="s">
        <v>314</v>
      </c>
    </row>
  </sheetData>
  <sheetProtection algorithmName="SHA-512" hashValue="wXG58wVNDXuGSqKHwJptzkAhvlMV21YZte3W8skyfR25GTKG8tvVs+770cGjrTpjB4xCNC4slos/YJaX8IX73A==" saltValue="/JmM57wtrkBvMHtHSVUyRw==" spinCount="100000" sheet="1"/>
  <mergeCells count="19">
    <mergeCell ref="B9:C9"/>
    <mergeCell ref="B11:C11"/>
    <mergeCell ref="B13:C13"/>
    <mergeCell ref="B15:C15"/>
    <mergeCell ref="B17:C17"/>
    <mergeCell ref="B31:C31"/>
    <mergeCell ref="B1:C1"/>
    <mergeCell ref="A1:A32"/>
    <mergeCell ref="B21:C21"/>
    <mergeCell ref="B23:C23"/>
    <mergeCell ref="B25:C25"/>
    <mergeCell ref="B27:C27"/>
    <mergeCell ref="B29:C29"/>
    <mergeCell ref="B4:C4"/>
    <mergeCell ref="B2:C2"/>
    <mergeCell ref="B19:C19"/>
    <mergeCell ref="B3:C3"/>
    <mergeCell ref="B5:C5"/>
    <mergeCell ref="B7:C7"/>
  </mergeCells>
  <printOptions horizontalCentered="1" verticalCentered="1"/>
  <pageMargins left="0.2" right="0.2" top="0.5" bottom="0.5" header="0.3" footer="0.3"/>
  <pageSetup scale="95"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E21"/>
  <sheetViews>
    <sheetView tabSelected="1" workbookViewId="0">
      <selection activeCell="C2" sqref="C2:D2"/>
    </sheetView>
  </sheetViews>
  <sheetFormatPr defaultRowHeight="12.75" x14ac:dyDescent="0.2"/>
  <cols>
    <col min="1" max="1" width="0.5703125" customWidth="1"/>
    <col min="2" max="2" width="80" customWidth="1"/>
    <col min="3" max="3" width="19.85546875" customWidth="1"/>
    <col min="4" max="4" width="22.7109375" customWidth="1"/>
    <col min="5" max="5" width="1" customWidth="1"/>
  </cols>
  <sheetData>
    <row r="1" spans="2:5" ht="13.5" thickBot="1" x14ac:dyDescent="0.25">
      <c r="B1" s="150"/>
      <c r="C1" s="150"/>
      <c r="D1" s="150"/>
    </row>
    <row r="2" spans="2:5" ht="16.5" thickBot="1" x14ac:dyDescent="0.3">
      <c r="B2" s="11" t="s">
        <v>2</v>
      </c>
      <c r="C2" s="145"/>
      <c r="D2" s="146"/>
    </row>
    <row r="3" spans="2:5" ht="13.5" thickBot="1" x14ac:dyDescent="0.25">
      <c r="B3" s="151"/>
      <c r="C3" s="151"/>
      <c r="D3" s="151"/>
    </row>
    <row r="4" spans="2:5" ht="42" customHeight="1" thickBot="1" x14ac:dyDescent="0.25">
      <c r="B4" s="147" t="s">
        <v>381</v>
      </c>
      <c r="C4" s="148"/>
      <c r="D4" s="149"/>
    </row>
    <row r="5" spans="2:5" ht="47.25" customHeight="1" thickBot="1" x14ac:dyDescent="0.25">
      <c r="B5" s="89" t="s">
        <v>0</v>
      </c>
      <c r="C5" s="90" t="s">
        <v>198</v>
      </c>
      <c r="D5" s="91" t="s">
        <v>4</v>
      </c>
    </row>
    <row r="6" spans="2:5" ht="21" customHeight="1" thickBot="1" x14ac:dyDescent="0.25">
      <c r="B6" s="2" t="s">
        <v>3</v>
      </c>
      <c r="C6" s="3">
        <v>4500</v>
      </c>
      <c r="D6" s="73"/>
      <c r="E6" s="1"/>
    </row>
    <row r="7" spans="2:5" ht="21" customHeight="1" thickBot="1" x14ac:dyDescent="0.25">
      <c r="B7" s="2" t="s">
        <v>203</v>
      </c>
      <c r="C7" s="4">
        <v>500</v>
      </c>
      <c r="D7" s="73"/>
      <c r="E7" s="1"/>
    </row>
    <row r="8" spans="2:5" ht="21" customHeight="1" thickBot="1" x14ac:dyDescent="0.25">
      <c r="B8" s="101" t="s">
        <v>1</v>
      </c>
      <c r="C8" s="102">
        <f>C6+C7</f>
        <v>5000</v>
      </c>
      <c r="D8" s="103">
        <f>D6+D7</f>
        <v>0</v>
      </c>
    </row>
    <row r="9" spans="2:5" ht="21" customHeight="1" thickBot="1" x14ac:dyDescent="0.25">
      <c r="B9" s="92" t="s">
        <v>228</v>
      </c>
      <c r="C9" s="93"/>
      <c r="D9" s="94"/>
    </row>
    <row r="10" spans="2:5" ht="21" customHeight="1" thickBot="1" x14ac:dyDescent="0.25">
      <c r="B10" s="2" t="s">
        <v>229</v>
      </c>
      <c r="C10" s="59">
        <v>100000</v>
      </c>
      <c r="D10" s="60"/>
    </row>
    <row r="11" spans="2:5" ht="21" customHeight="1" thickBot="1" x14ac:dyDescent="0.25">
      <c r="B11" s="2" t="s">
        <v>318</v>
      </c>
      <c r="C11" s="59">
        <v>0</v>
      </c>
      <c r="D11" s="60"/>
    </row>
    <row r="12" spans="2:5" ht="21" customHeight="1" thickBot="1" x14ac:dyDescent="0.25">
      <c r="B12" s="2" t="s">
        <v>319</v>
      </c>
      <c r="C12" s="59">
        <v>10000</v>
      </c>
      <c r="D12" s="60"/>
    </row>
    <row r="13" spans="2:5" ht="21" customHeight="1" thickBot="1" x14ac:dyDescent="0.25">
      <c r="B13" s="2" t="s">
        <v>316</v>
      </c>
      <c r="C13" s="59">
        <v>2000</v>
      </c>
      <c r="D13" s="60"/>
    </row>
    <row r="14" spans="2:5" ht="21" customHeight="1" thickBot="1" x14ac:dyDescent="0.25">
      <c r="B14" s="98" t="s">
        <v>317</v>
      </c>
      <c r="C14" s="99">
        <f>C10-C11+C12-C13</f>
        <v>108000</v>
      </c>
      <c r="D14" s="100">
        <f>D10-D11+D12-D13</f>
        <v>0</v>
      </c>
    </row>
    <row r="15" spans="2:5" ht="21" customHeight="1" thickBot="1" x14ac:dyDescent="0.25">
      <c r="B15" s="95" t="s">
        <v>199</v>
      </c>
      <c r="C15" s="96"/>
      <c r="D15" s="97"/>
    </row>
    <row r="16" spans="2:5" ht="21" customHeight="1" thickBot="1" x14ac:dyDescent="0.25">
      <c r="B16" s="101" t="s">
        <v>320</v>
      </c>
      <c r="C16" s="104">
        <f>C14/C8</f>
        <v>21.6</v>
      </c>
      <c r="D16" s="104" t="e">
        <f>D14/D8</f>
        <v>#DIV/0!</v>
      </c>
    </row>
    <row r="17" spans="2:4" ht="21" customHeight="1" thickBot="1" x14ac:dyDescent="0.25">
      <c r="B17" s="95" t="s">
        <v>293</v>
      </c>
      <c r="C17" s="96"/>
      <c r="D17" s="97"/>
    </row>
    <row r="18" spans="2:4" ht="41.25" customHeight="1" thickBot="1" x14ac:dyDescent="0.25">
      <c r="B18" s="101" t="s">
        <v>294</v>
      </c>
      <c r="C18" s="105">
        <f>ROUND(C7*C16,2)</f>
        <v>10800</v>
      </c>
      <c r="D18" s="105" t="e">
        <f>ROUND(D7*D16,2)</f>
        <v>#DIV/0!</v>
      </c>
    </row>
    <row r="19" spans="2:4" ht="39.75" customHeight="1" thickBot="1" x14ac:dyDescent="0.25">
      <c r="B19" s="2" t="s">
        <v>295</v>
      </c>
      <c r="C19" s="57">
        <v>300</v>
      </c>
      <c r="D19" s="58"/>
    </row>
    <row r="20" spans="2:4" ht="40.5" customHeight="1" thickBot="1" x14ac:dyDescent="0.25">
      <c r="B20" s="106" t="s">
        <v>230</v>
      </c>
      <c r="C20" s="107">
        <f>C18+C19</f>
        <v>11100</v>
      </c>
      <c r="D20" s="108" t="e">
        <f>D18+D19</f>
        <v>#DIV/0!</v>
      </c>
    </row>
    <row r="21" spans="2:4" x14ac:dyDescent="0.2">
      <c r="B21" s="144"/>
      <c r="C21" s="144"/>
      <c r="D21" s="144"/>
    </row>
  </sheetData>
  <sheetProtection algorithmName="SHA-512" hashValue="xxGKPkmIbJa8+o9sTs3yrgeo/G0rLelOA3SRR/oZr6j/FygIs7esMNdhfU9hIo67KIqaMzuZmOJm6lc/QrHazQ==" saltValue="i86Tvo85iknohrC/4H12vQ==" spinCount="100000" sheet="1" objects="1" scenarios="1"/>
  <mergeCells count="5">
    <mergeCell ref="C2:D2"/>
    <mergeCell ref="B4:D4"/>
    <mergeCell ref="B1:D1"/>
    <mergeCell ref="B3:D3"/>
    <mergeCell ref="B21:D21"/>
  </mergeCells>
  <printOptions horizontalCentered="1"/>
  <pageMargins left="0.2" right="0.2" top="1" bottom="0.5" header="0.3" footer="0.3"/>
  <pageSetup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1"/>
  <sheetViews>
    <sheetView workbookViewId="0">
      <pane xSplit="3" ySplit="8" topLeftCell="D9" activePane="bottomRight" state="frozen"/>
      <selection pane="topRight" activeCell="D1" sqref="D1"/>
      <selection pane="bottomLeft" activeCell="A9" sqref="A9"/>
      <selection pane="bottomRight" activeCell="B1" sqref="B1:C1"/>
    </sheetView>
  </sheetViews>
  <sheetFormatPr defaultRowHeight="12.75" x14ac:dyDescent="0.2"/>
  <cols>
    <col min="1" max="1" width="0.7109375" customWidth="1"/>
    <col min="2" max="2" width="49" customWidth="1"/>
    <col min="3" max="3" width="15.140625" style="5" customWidth="1"/>
    <col min="4" max="4" width="0.42578125" customWidth="1"/>
    <col min="5" max="5" width="17.85546875" customWidth="1"/>
    <col min="6" max="6" width="14.42578125" bestFit="1" customWidth="1"/>
    <col min="7" max="7" width="10.7109375" customWidth="1"/>
    <col min="8" max="8" width="15.85546875" customWidth="1"/>
    <col min="9" max="9" width="15.7109375" customWidth="1"/>
    <col min="10" max="10" width="17" customWidth="1"/>
    <col min="11" max="11" width="44.5703125" customWidth="1"/>
  </cols>
  <sheetData>
    <row r="1" spans="1:16" ht="12.75" customHeight="1" x14ac:dyDescent="0.2">
      <c r="A1" s="15"/>
      <c r="B1" s="152" t="s">
        <v>202</v>
      </c>
      <c r="C1" s="152"/>
      <c r="D1" s="15"/>
      <c r="F1" s="15"/>
      <c r="G1" s="15"/>
      <c r="H1" s="15"/>
      <c r="J1" s="15"/>
      <c r="L1" s="12"/>
      <c r="M1" s="12"/>
      <c r="N1" s="12"/>
      <c r="O1" s="12"/>
      <c r="P1" s="12"/>
    </row>
    <row r="2" spans="1:16" x14ac:dyDescent="0.2">
      <c r="A2" s="15"/>
      <c r="B2" s="152" t="s">
        <v>315</v>
      </c>
      <c r="C2" s="152"/>
      <c r="D2" s="15"/>
      <c r="E2" s="113"/>
      <c r="F2" s="15"/>
      <c r="G2" s="15"/>
      <c r="H2" s="15"/>
      <c r="I2" s="113"/>
      <c r="J2" s="15"/>
      <c r="K2" s="113"/>
      <c r="L2" s="12"/>
      <c r="M2" s="12"/>
      <c r="N2" s="152"/>
      <c r="O2" s="152"/>
      <c r="P2" s="12"/>
    </row>
    <row r="3" spans="1:16" ht="25.5" customHeight="1" x14ac:dyDescent="0.2">
      <c r="A3" s="15"/>
      <c r="B3" s="152" t="s">
        <v>382</v>
      </c>
      <c r="C3" s="152"/>
      <c r="D3" s="15"/>
      <c r="E3" s="153" t="s">
        <v>305</v>
      </c>
      <c r="F3" s="15"/>
      <c r="G3" s="15"/>
      <c r="H3" s="15"/>
      <c r="I3" s="153" t="s">
        <v>305</v>
      </c>
      <c r="J3" s="15"/>
      <c r="K3" s="153" t="s">
        <v>305</v>
      </c>
      <c r="L3" s="12"/>
      <c r="M3" s="12"/>
      <c r="N3" s="12"/>
      <c r="O3" s="12"/>
      <c r="P3" s="12"/>
    </row>
    <row r="4" spans="1:16" x14ac:dyDescent="0.2">
      <c r="A4" s="15"/>
      <c r="B4" s="152" t="s">
        <v>383</v>
      </c>
      <c r="C4" s="152"/>
      <c r="D4" s="15"/>
      <c r="E4" s="153"/>
      <c r="F4" s="15"/>
      <c r="G4" s="15"/>
      <c r="H4" s="15"/>
      <c r="I4" s="153"/>
      <c r="J4" s="15"/>
      <c r="K4" s="153"/>
      <c r="L4" s="12"/>
      <c r="M4" s="12"/>
      <c r="N4" s="12"/>
      <c r="O4" s="12"/>
      <c r="P4" s="12"/>
    </row>
    <row r="5" spans="1:16" ht="6.75" customHeight="1" thickBot="1" x14ac:dyDescent="0.25">
      <c r="A5" s="15"/>
      <c r="B5" s="17"/>
      <c r="C5" s="18"/>
      <c r="D5" s="15"/>
      <c r="E5" s="15"/>
      <c r="F5" s="15"/>
      <c r="G5" s="15"/>
      <c r="H5" s="15"/>
      <c r="I5" s="16"/>
      <c r="J5" s="15"/>
      <c r="K5" s="15"/>
      <c r="L5" s="12"/>
      <c r="M5" s="12"/>
      <c r="N5" s="12"/>
      <c r="O5" s="12"/>
      <c r="P5" s="12"/>
    </row>
    <row r="6" spans="1:16" x14ac:dyDescent="0.2">
      <c r="A6" s="15"/>
      <c r="B6" s="70"/>
      <c r="C6" s="74" t="s">
        <v>6</v>
      </c>
      <c r="D6" s="15"/>
      <c r="E6" s="45" t="s">
        <v>225</v>
      </c>
      <c r="F6" s="45" t="s">
        <v>222</v>
      </c>
      <c r="G6" s="46" t="s">
        <v>208</v>
      </c>
      <c r="H6" s="45" t="s">
        <v>215</v>
      </c>
      <c r="I6" s="45" t="s">
        <v>221</v>
      </c>
      <c r="J6" s="47" t="s">
        <v>218</v>
      </c>
      <c r="K6" s="76"/>
      <c r="L6" s="12"/>
      <c r="M6" s="12"/>
      <c r="N6" s="12"/>
      <c r="O6" s="12"/>
      <c r="P6" s="12"/>
    </row>
    <row r="7" spans="1:16" x14ac:dyDescent="0.2">
      <c r="A7" s="15"/>
      <c r="B7" s="71" t="s">
        <v>5</v>
      </c>
      <c r="C7" s="68" t="s">
        <v>369</v>
      </c>
      <c r="D7" s="15"/>
      <c r="E7" s="48" t="s">
        <v>223</v>
      </c>
      <c r="F7" s="48" t="s">
        <v>213</v>
      </c>
      <c r="G7" s="49" t="s">
        <v>209</v>
      </c>
      <c r="H7" s="48" t="s">
        <v>212</v>
      </c>
      <c r="I7" s="48" t="s">
        <v>217</v>
      </c>
      <c r="J7" s="50" t="s">
        <v>219</v>
      </c>
      <c r="K7" s="48" t="s">
        <v>304</v>
      </c>
      <c r="L7" s="12"/>
      <c r="M7" s="12"/>
      <c r="N7" s="12"/>
      <c r="O7" s="12"/>
      <c r="P7" s="12"/>
    </row>
    <row r="8" spans="1:16" ht="13.5" thickBot="1" x14ac:dyDescent="0.25">
      <c r="A8" s="15"/>
      <c r="B8" s="72"/>
      <c r="C8" s="75" t="s">
        <v>384</v>
      </c>
      <c r="D8" s="15"/>
      <c r="E8" s="55" t="s">
        <v>224</v>
      </c>
      <c r="F8" s="51" t="s">
        <v>214</v>
      </c>
      <c r="G8" s="52" t="s">
        <v>210</v>
      </c>
      <c r="H8" s="51" t="s">
        <v>211</v>
      </c>
      <c r="I8" s="51" t="s">
        <v>216</v>
      </c>
      <c r="J8" s="53" t="s">
        <v>220</v>
      </c>
      <c r="K8" s="77"/>
      <c r="L8" s="12"/>
      <c r="M8" s="12"/>
      <c r="N8" s="12"/>
      <c r="O8" s="12"/>
      <c r="P8" s="12"/>
    </row>
    <row r="9" spans="1:16" x14ac:dyDescent="0.2">
      <c r="A9" s="15"/>
      <c r="B9" s="69" t="s">
        <v>7</v>
      </c>
      <c r="C9" s="67"/>
      <c r="D9" s="15"/>
      <c r="E9" s="115"/>
      <c r="F9" s="15"/>
      <c r="G9" s="15"/>
      <c r="H9" s="15"/>
      <c r="I9" s="15"/>
      <c r="J9" s="15"/>
      <c r="K9" s="15"/>
      <c r="L9" s="12"/>
      <c r="M9" s="12"/>
      <c r="N9" s="12"/>
      <c r="O9" s="12"/>
      <c r="P9" s="12"/>
    </row>
    <row r="10" spans="1:16" x14ac:dyDescent="0.2">
      <c r="A10" s="15"/>
      <c r="B10" s="20" t="s">
        <v>8</v>
      </c>
      <c r="C10" s="21">
        <v>3397</v>
      </c>
      <c r="D10" s="15"/>
      <c r="E10" s="116"/>
      <c r="F10" s="37"/>
      <c r="G10" s="38"/>
      <c r="H10" s="40"/>
      <c r="I10" s="40"/>
      <c r="J10" s="40"/>
      <c r="K10" s="15"/>
      <c r="L10" s="12"/>
      <c r="M10" s="12"/>
      <c r="N10" s="12"/>
      <c r="O10" s="12"/>
      <c r="P10" s="12"/>
    </row>
    <row r="11" spans="1:16" x14ac:dyDescent="0.2">
      <c r="A11" s="15"/>
      <c r="B11" s="22" t="s">
        <v>9</v>
      </c>
      <c r="C11" s="123">
        <v>164</v>
      </c>
      <c r="D11" s="15"/>
      <c r="E11" s="13"/>
      <c r="F11" s="18">
        <f>IF(E11="YES",C11,0)</f>
        <v>0</v>
      </c>
      <c r="G11" s="38"/>
      <c r="H11" s="40" t="e">
        <f>F11*$G$16</f>
        <v>#DIV/0!</v>
      </c>
      <c r="I11" s="14"/>
      <c r="J11" s="40" t="e">
        <f>H11+I11</f>
        <v>#DIV/0!</v>
      </c>
      <c r="K11" s="62"/>
      <c r="L11" s="12"/>
      <c r="M11" s="12"/>
      <c r="N11" s="12"/>
      <c r="O11" s="12"/>
      <c r="P11" s="12"/>
    </row>
    <row r="12" spans="1:16" x14ac:dyDescent="0.2">
      <c r="A12" s="15"/>
      <c r="B12" s="22" t="s">
        <v>10</v>
      </c>
      <c r="C12" s="123">
        <v>0</v>
      </c>
      <c r="D12" s="15"/>
      <c r="E12" s="13"/>
      <c r="F12" s="18">
        <f>IF(E12="YES",C12,0)</f>
        <v>0</v>
      </c>
      <c r="G12" s="38"/>
      <c r="H12" s="40" t="e">
        <f>F12*$G$16</f>
        <v>#DIV/0!</v>
      </c>
      <c r="I12" s="14"/>
      <c r="J12" s="40" t="e">
        <f>H12+I12</f>
        <v>#DIV/0!</v>
      </c>
      <c r="K12" s="62"/>
      <c r="L12" s="12"/>
      <c r="M12" s="12"/>
      <c r="N12" s="12"/>
      <c r="O12" s="12"/>
      <c r="P12" s="12"/>
    </row>
    <row r="13" spans="1:16" x14ac:dyDescent="0.2">
      <c r="A13" s="15"/>
      <c r="B13" s="22" t="s">
        <v>11</v>
      </c>
      <c r="C13" s="123">
        <v>0</v>
      </c>
      <c r="D13" s="15"/>
      <c r="E13" s="13"/>
      <c r="F13" s="18">
        <f>IF(E13="YES",C13,0)</f>
        <v>0</v>
      </c>
      <c r="G13" s="38"/>
      <c r="H13" s="40" t="e">
        <f>F13*$G$16</f>
        <v>#DIV/0!</v>
      </c>
      <c r="I13" s="61"/>
      <c r="J13" s="40" t="e">
        <f>H13+I13</f>
        <v>#DIV/0!</v>
      </c>
      <c r="K13" s="63"/>
      <c r="L13" s="12"/>
      <c r="M13" s="12"/>
      <c r="N13" s="12"/>
      <c r="O13" s="12"/>
      <c r="P13" s="12"/>
    </row>
    <row r="14" spans="1:16" x14ac:dyDescent="0.2">
      <c r="A14" s="15"/>
      <c r="B14" s="22" t="s">
        <v>386</v>
      </c>
      <c r="C14" s="123">
        <v>0</v>
      </c>
      <c r="D14" s="15"/>
      <c r="E14" s="13"/>
      <c r="F14" s="18">
        <f>IF(E14="YES",C14,0)</f>
        <v>0</v>
      </c>
      <c r="G14" s="38"/>
      <c r="H14" s="40" t="e">
        <f>F14*$G$16</f>
        <v>#DIV/0!</v>
      </c>
      <c r="I14" s="14"/>
      <c r="J14" s="40" t="e">
        <f>H14+I14</f>
        <v>#DIV/0!</v>
      </c>
      <c r="K14" s="62"/>
      <c r="L14" s="12"/>
      <c r="M14" s="12"/>
      <c r="N14" s="12"/>
      <c r="O14" s="12"/>
      <c r="P14" s="12"/>
    </row>
    <row r="15" spans="1:16" x14ac:dyDescent="0.2">
      <c r="A15" s="15"/>
      <c r="B15" s="22" t="s">
        <v>12</v>
      </c>
      <c r="C15" s="123">
        <v>0</v>
      </c>
      <c r="D15" s="15"/>
      <c r="E15" s="13"/>
      <c r="F15" s="18">
        <f>IF(E15="YES",C15,0)</f>
        <v>0</v>
      </c>
      <c r="G15" s="38"/>
      <c r="H15" s="40" t="e">
        <f>F15*$G$16</f>
        <v>#DIV/0!</v>
      </c>
      <c r="I15" s="14"/>
      <c r="J15" s="40" t="e">
        <f>H15+I15</f>
        <v>#DIV/0!</v>
      </c>
      <c r="K15" s="62"/>
      <c r="L15" s="12"/>
      <c r="M15" s="12"/>
      <c r="N15" s="12"/>
      <c r="O15" s="12"/>
      <c r="P15" s="12"/>
    </row>
    <row r="16" spans="1:16" ht="13.5" thickBot="1" x14ac:dyDescent="0.25">
      <c r="A16" s="15"/>
      <c r="B16" s="24" t="s">
        <v>13</v>
      </c>
      <c r="C16" s="25">
        <f>SUM(C10:C15)</f>
        <v>3561</v>
      </c>
      <c r="D16" s="15"/>
      <c r="E16" s="116"/>
      <c r="F16" s="43">
        <f>SUM(F11:F15)</f>
        <v>0</v>
      </c>
      <c r="G16" s="39" t="e">
        <f>'Equitable Share Calculator'!$D$16</f>
        <v>#DIV/0!</v>
      </c>
      <c r="H16" s="41" t="e">
        <f>SUM(H11:H15)</f>
        <v>#DIV/0!</v>
      </c>
      <c r="I16" s="41">
        <f>SUM(I11:I15)</f>
        <v>0</v>
      </c>
      <c r="J16" s="41" t="e">
        <f>SUM(J11:J15)</f>
        <v>#DIV/0!</v>
      </c>
      <c r="K16" s="64"/>
      <c r="L16" s="12"/>
      <c r="M16" s="12"/>
      <c r="N16" s="12"/>
      <c r="O16" s="12"/>
      <c r="P16" s="12"/>
    </row>
    <row r="17" spans="1:16" x14ac:dyDescent="0.2">
      <c r="A17" s="15"/>
      <c r="B17" s="19" t="s">
        <v>14</v>
      </c>
      <c r="C17" s="26"/>
      <c r="D17" s="15"/>
      <c r="E17" s="116"/>
      <c r="F17" s="37"/>
      <c r="G17" s="38"/>
      <c r="H17" s="40"/>
      <c r="I17" s="40"/>
      <c r="J17" s="40"/>
      <c r="K17" s="64"/>
      <c r="L17" s="12"/>
      <c r="M17" s="12"/>
      <c r="N17" s="12"/>
      <c r="O17" s="12"/>
      <c r="P17" s="12"/>
    </row>
    <row r="18" spans="1:16" x14ac:dyDescent="0.2">
      <c r="A18" s="15"/>
      <c r="B18" s="20" t="s">
        <v>15</v>
      </c>
      <c r="C18" s="27">
        <v>3173</v>
      </c>
      <c r="D18" s="15"/>
      <c r="E18" s="116"/>
      <c r="F18" s="37"/>
      <c r="G18" s="38"/>
      <c r="H18" s="40"/>
      <c r="I18" s="40"/>
      <c r="J18" s="40"/>
      <c r="K18" s="65"/>
      <c r="L18" s="12"/>
      <c r="M18" s="12"/>
      <c r="N18" s="12"/>
      <c r="O18" s="12"/>
      <c r="P18" s="12"/>
    </row>
    <row r="19" spans="1:16" x14ac:dyDescent="0.2">
      <c r="A19" s="15"/>
      <c r="B19" s="22" t="s">
        <v>16</v>
      </c>
      <c r="C19" s="123">
        <v>95</v>
      </c>
      <c r="D19" s="15"/>
      <c r="E19" s="13"/>
      <c r="F19" s="18">
        <f>IF(E19="YES",C19,0)</f>
        <v>0</v>
      </c>
      <c r="G19" s="38"/>
      <c r="H19" s="40" t="e">
        <f>F19*$G$20</f>
        <v>#DIV/0!</v>
      </c>
      <c r="I19" s="14"/>
      <c r="J19" s="40" t="e">
        <f>H19+I19</f>
        <v>#DIV/0!</v>
      </c>
      <c r="K19" s="66"/>
      <c r="L19" s="12"/>
      <c r="M19" s="12"/>
      <c r="N19" s="12"/>
      <c r="O19" s="12"/>
      <c r="P19" s="12"/>
    </row>
    <row r="20" spans="1:16" ht="13.5" thickBot="1" x14ac:dyDescent="0.25">
      <c r="A20" s="15"/>
      <c r="B20" s="28" t="s">
        <v>17</v>
      </c>
      <c r="C20" s="25">
        <f>SUM(C18:C19)</f>
        <v>3268</v>
      </c>
      <c r="D20" s="15"/>
      <c r="E20" s="116"/>
      <c r="F20" s="43">
        <f>SUM(F19)</f>
        <v>0</v>
      </c>
      <c r="G20" s="39" t="e">
        <f>'Equitable Share Calculator'!$D$16</f>
        <v>#DIV/0!</v>
      </c>
      <c r="H20" s="41" t="e">
        <f>SUM(H19)</f>
        <v>#DIV/0!</v>
      </c>
      <c r="I20" s="41">
        <f>SUM(I19)</f>
        <v>0</v>
      </c>
      <c r="J20" s="41" t="e">
        <f>SUM(J19)</f>
        <v>#DIV/0!</v>
      </c>
      <c r="K20" s="65"/>
      <c r="L20" s="12"/>
      <c r="M20" s="12"/>
      <c r="N20" s="12"/>
      <c r="O20" s="12"/>
      <c r="P20" s="12"/>
    </row>
    <row r="21" spans="1:16" x14ac:dyDescent="0.2">
      <c r="A21" s="15"/>
      <c r="B21" s="19" t="s">
        <v>18</v>
      </c>
      <c r="C21" s="26"/>
      <c r="D21" s="15"/>
      <c r="E21" s="116"/>
      <c r="F21" s="37"/>
      <c r="G21" s="38"/>
      <c r="H21" s="40"/>
      <c r="I21" s="40"/>
      <c r="J21" s="40"/>
      <c r="K21" s="65"/>
      <c r="L21" s="12"/>
      <c r="M21" s="12"/>
      <c r="N21" s="12"/>
      <c r="O21" s="12"/>
      <c r="P21" s="12"/>
    </row>
    <row r="22" spans="1:16" x14ac:dyDescent="0.2">
      <c r="A22" s="15"/>
      <c r="B22" s="20" t="s">
        <v>19</v>
      </c>
      <c r="C22" s="27">
        <v>2245</v>
      </c>
      <c r="D22" s="15"/>
      <c r="E22" s="116"/>
      <c r="F22" s="37"/>
      <c r="G22" s="38"/>
      <c r="H22" s="40"/>
      <c r="I22" s="40"/>
      <c r="J22" s="40"/>
      <c r="K22" s="65"/>
      <c r="L22" s="12"/>
      <c r="M22" s="12"/>
      <c r="N22" s="12"/>
      <c r="O22" s="12"/>
      <c r="P22" s="12"/>
    </row>
    <row r="23" spans="1:16" x14ac:dyDescent="0.2">
      <c r="A23" s="15"/>
      <c r="B23" s="22" t="s">
        <v>20</v>
      </c>
      <c r="C23" s="123">
        <v>0</v>
      </c>
      <c r="D23" s="15"/>
      <c r="E23" s="13"/>
      <c r="F23" s="18">
        <f>IF(E23="YES",C23,0)</f>
        <v>0</v>
      </c>
      <c r="G23" s="38"/>
      <c r="H23" s="40" t="e">
        <f>F23*$G$24</f>
        <v>#DIV/0!</v>
      </c>
      <c r="I23" s="14"/>
      <c r="J23" s="40" t="e">
        <f>H23+I23</f>
        <v>#DIV/0!</v>
      </c>
      <c r="K23" s="66"/>
      <c r="L23" s="12"/>
      <c r="M23" s="12"/>
      <c r="N23" s="12"/>
      <c r="O23" s="12"/>
      <c r="P23" s="12"/>
    </row>
    <row r="24" spans="1:16" ht="13.5" thickBot="1" x14ac:dyDescent="0.25">
      <c r="A24" s="15"/>
      <c r="B24" s="24" t="s">
        <v>21</v>
      </c>
      <c r="C24" s="25">
        <f>SUM(C22:C23)</f>
        <v>2245</v>
      </c>
      <c r="D24" s="15"/>
      <c r="E24" s="116"/>
      <c r="F24" s="43">
        <f>SUM(F23:F23)</f>
        <v>0</v>
      </c>
      <c r="G24" s="39" t="e">
        <f>'Equitable Share Calculator'!$D$16</f>
        <v>#DIV/0!</v>
      </c>
      <c r="H24" s="41" t="e">
        <f>SUM(H23:H23)</f>
        <v>#DIV/0!</v>
      </c>
      <c r="I24" s="41">
        <f>SUM(I23:I23)</f>
        <v>0</v>
      </c>
      <c r="J24" s="41" t="e">
        <f>SUM(J23:J23)</f>
        <v>#DIV/0!</v>
      </c>
      <c r="K24" s="65"/>
      <c r="L24" s="12"/>
      <c r="M24" s="12"/>
      <c r="N24" s="12"/>
      <c r="O24" s="12"/>
      <c r="P24" s="12"/>
    </row>
    <row r="25" spans="1:16" x14ac:dyDescent="0.2">
      <c r="A25" s="15"/>
      <c r="B25" s="30" t="s">
        <v>23</v>
      </c>
      <c r="C25" s="26"/>
      <c r="D25" s="15"/>
      <c r="E25" s="116"/>
      <c r="F25" s="37"/>
      <c r="G25" s="38"/>
      <c r="H25" s="40"/>
      <c r="I25" s="40"/>
      <c r="J25" s="40"/>
      <c r="K25" s="65"/>
      <c r="L25" s="12"/>
      <c r="M25" s="12"/>
      <c r="N25" s="12"/>
      <c r="O25" s="12"/>
      <c r="P25" s="12"/>
    </row>
    <row r="26" spans="1:16" x14ac:dyDescent="0.2">
      <c r="A26" s="15"/>
      <c r="B26" s="31" t="s">
        <v>24</v>
      </c>
      <c r="C26" s="32">
        <v>4548</v>
      </c>
      <c r="D26" s="15"/>
      <c r="E26" s="116"/>
      <c r="F26" s="37"/>
      <c r="G26" s="38"/>
      <c r="H26" s="40"/>
      <c r="I26" s="40"/>
      <c r="J26" s="40"/>
      <c r="K26" s="65"/>
      <c r="L26" s="12"/>
      <c r="M26" s="12"/>
      <c r="N26" s="12"/>
      <c r="O26" s="12"/>
      <c r="P26" s="12"/>
    </row>
    <row r="27" spans="1:16" x14ac:dyDescent="0.2">
      <c r="A27" s="15"/>
      <c r="B27" s="126" t="s">
        <v>25</v>
      </c>
      <c r="C27" s="123">
        <v>115</v>
      </c>
      <c r="D27" s="29"/>
      <c r="E27" s="56"/>
      <c r="F27" s="18">
        <f>IF(E27="YES",C27,0)</f>
        <v>0</v>
      </c>
      <c r="G27" s="38"/>
      <c r="H27" s="40" t="e">
        <f>F27*$G$30</f>
        <v>#DIV/0!</v>
      </c>
      <c r="I27" s="14"/>
      <c r="J27" s="40" t="e">
        <f>H27+I27</f>
        <v>#DIV/0!</v>
      </c>
      <c r="K27" s="66"/>
      <c r="L27" s="12"/>
      <c r="M27" s="12"/>
      <c r="N27" s="12"/>
      <c r="O27" s="12"/>
      <c r="P27" s="12"/>
    </row>
    <row r="28" spans="1:16" x14ac:dyDescent="0.2">
      <c r="A28" s="15"/>
      <c r="B28" s="126" t="s">
        <v>330</v>
      </c>
      <c r="C28" s="123">
        <v>0</v>
      </c>
      <c r="D28" s="15"/>
      <c r="E28" s="13"/>
      <c r="F28" s="18">
        <f>IF(E28="YES",C28,0)</f>
        <v>0</v>
      </c>
      <c r="G28" s="38"/>
      <c r="H28" s="40" t="e">
        <f>F28*$G$30</f>
        <v>#DIV/0!</v>
      </c>
      <c r="I28" s="14"/>
      <c r="J28" s="40" t="e">
        <f>H28+I28</f>
        <v>#DIV/0!</v>
      </c>
      <c r="K28" s="66"/>
      <c r="L28" s="12"/>
      <c r="M28" s="12"/>
      <c r="N28" s="12"/>
      <c r="O28" s="12"/>
      <c r="P28" s="12"/>
    </row>
    <row r="29" spans="1:16" x14ac:dyDescent="0.2">
      <c r="A29" s="15"/>
      <c r="B29" s="126" t="s">
        <v>347</v>
      </c>
      <c r="C29" s="123">
        <v>53</v>
      </c>
      <c r="D29" s="15"/>
      <c r="E29" s="13"/>
      <c r="F29" s="18">
        <f>IF(E29="YES",C29,0)</f>
        <v>0</v>
      </c>
      <c r="G29" s="38"/>
      <c r="H29" s="40" t="e">
        <f>F29*$G$30</f>
        <v>#DIV/0!</v>
      </c>
      <c r="I29" s="14"/>
      <c r="J29" s="40" t="e">
        <f>H29+I29</f>
        <v>#DIV/0!</v>
      </c>
      <c r="K29" s="66"/>
      <c r="L29" s="12"/>
      <c r="M29" s="12"/>
      <c r="N29" s="12"/>
      <c r="O29" s="12"/>
      <c r="P29" s="12"/>
    </row>
    <row r="30" spans="1:16" ht="13.5" thickBot="1" x14ac:dyDescent="0.25">
      <c r="A30" s="15"/>
      <c r="B30" s="28" t="s">
        <v>26</v>
      </c>
      <c r="C30" s="34">
        <f>SUM(C26:C29)</f>
        <v>4716</v>
      </c>
      <c r="D30" s="15"/>
      <c r="E30" s="116"/>
      <c r="F30" s="43">
        <f>SUM(F27:F29)</f>
        <v>0</v>
      </c>
      <c r="G30" s="39" t="e">
        <f>'Equitable Share Calculator'!$D$16</f>
        <v>#DIV/0!</v>
      </c>
      <c r="H30" s="41" t="e">
        <f>SUM(H27:H29)</f>
        <v>#DIV/0!</v>
      </c>
      <c r="I30" s="41">
        <f>SUM(I27:I29)</f>
        <v>0</v>
      </c>
      <c r="J30" s="41" t="e">
        <f>SUM(J27:J29)</f>
        <v>#DIV/0!</v>
      </c>
      <c r="K30" s="65"/>
      <c r="L30" s="12"/>
      <c r="M30" s="12"/>
      <c r="N30" s="12"/>
      <c r="O30" s="12"/>
      <c r="P30" s="12"/>
    </row>
    <row r="31" spans="1:16" x14ac:dyDescent="0.2">
      <c r="A31" s="15"/>
      <c r="B31" s="30" t="s">
        <v>27</v>
      </c>
      <c r="C31" s="26"/>
      <c r="D31" s="15"/>
      <c r="E31" s="116"/>
      <c r="F31" s="37"/>
      <c r="G31" s="38"/>
      <c r="H31" s="40"/>
      <c r="I31" s="40"/>
      <c r="J31" s="40"/>
      <c r="K31" s="65"/>
      <c r="L31" s="12"/>
      <c r="M31" s="12"/>
      <c r="N31" s="12"/>
      <c r="O31" s="12"/>
      <c r="P31" s="12"/>
    </row>
    <row r="32" spans="1:16" x14ac:dyDescent="0.2">
      <c r="A32" s="15"/>
      <c r="B32" s="35" t="s">
        <v>28</v>
      </c>
      <c r="C32" s="27">
        <v>10475</v>
      </c>
      <c r="D32" s="15"/>
      <c r="E32" s="116"/>
      <c r="F32" s="37"/>
      <c r="G32" s="38"/>
      <c r="H32" s="40"/>
      <c r="I32" s="40"/>
      <c r="J32" s="40"/>
      <c r="K32" s="65"/>
      <c r="L32" s="12"/>
      <c r="M32" s="12"/>
      <c r="N32" s="12"/>
      <c r="O32" s="12"/>
      <c r="P32" s="12"/>
    </row>
    <row r="33" spans="1:16" x14ac:dyDescent="0.2">
      <c r="A33" s="15"/>
      <c r="B33" s="35" t="s">
        <v>155</v>
      </c>
      <c r="C33" s="124">
        <v>18</v>
      </c>
      <c r="D33" s="15"/>
      <c r="E33" s="13"/>
      <c r="F33" s="18">
        <f t="shared" ref="F33:F38" si="0">IF(E33="YES",C33,0)</f>
        <v>0</v>
      </c>
      <c r="G33" s="38"/>
      <c r="H33" s="40" t="e">
        <f t="shared" ref="H33:H38" si="1">F33*$G$39</f>
        <v>#DIV/0!</v>
      </c>
      <c r="I33" s="14"/>
      <c r="J33" s="40" t="e">
        <f t="shared" ref="J33:J38" si="2">H33+I33</f>
        <v>#DIV/0!</v>
      </c>
      <c r="K33" s="66"/>
      <c r="L33" s="12"/>
      <c r="M33" s="12"/>
      <c r="N33" s="12"/>
      <c r="O33" s="12"/>
      <c r="P33" s="12"/>
    </row>
    <row r="34" spans="1:16" x14ac:dyDescent="0.2">
      <c r="A34" s="15"/>
      <c r="B34" s="35" t="s">
        <v>331</v>
      </c>
      <c r="C34" s="124">
        <v>0</v>
      </c>
      <c r="D34" s="15"/>
      <c r="E34" s="13"/>
      <c r="F34" s="18">
        <f t="shared" si="0"/>
        <v>0</v>
      </c>
      <c r="G34" s="38"/>
      <c r="H34" s="40" t="e">
        <f t="shared" si="1"/>
        <v>#DIV/0!</v>
      </c>
      <c r="I34" s="14"/>
      <c r="J34" s="40" t="e">
        <f t="shared" si="2"/>
        <v>#DIV/0!</v>
      </c>
      <c r="K34" s="66"/>
      <c r="L34" s="12"/>
      <c r="M34" s="12"/>
      <c r="N34" s="12"/>
      <c r="O34" s="12"/>
      <c r="P34" s="12"/>
    </row>
    <row r="35" spans="1:16" x14ac:dyDescent="0.2">
      <c r="A35" s="15"/>
      <c r="B35" s="126" t="s">
        <v>29</v>
      </c>
      <c r="C35" s="123">
        <v>278</v>
      </c>
      <c r="D35" s="15"/>
      <c r="E35" s="13"/>
      <c r="F35" s="18">
        <f t="shared" si="0"/>
        <v>0</v>
      </c>
      <c r="G35" s="38"/>
      <c r="H35" s="40" t="e">
        <f t="shared" si="1"/>
        <v>#DIV/0!</v>
      </c>
      <c r="I35" s="14"/>
      <c r="J35" s="40" t="e">
        <f t="shared" si="2"/>
        <v>#DIV/0!</v>
      </c>
      <c r="K35" s="66"/>
      <c r="L35" s="12"/>
      <c r="M35" s="12"/>
      <c r="N35" s="12"/>
      <c r="O35" s="12"/>
      <c r="P35" s="12"/>
    </row>
    <row r="36" spans="1:16" x14ac:dyDescent="0.2">
      <c r="A36" s="15"/>
      <c r="B36" s="126" t="s">
        <v>352</v>
      </c>
      <c r="C36" s="125">
        <v>0</v>
      </c>
      <c r="D36" s="29"/>
      <c r="E36" s="56"/>
      <c r="F36" s="18">
        <f t="shared" ref="F36" si="3">IF(E36="YES",C36,0)</f>
        <v>0</v>
      </c>
      <c r="G36" s="38"/>
      <c r="H36" s="40" t="e">
        <f t="shared" si="1"/>
        <v>#DIV/0!</v>
      </c>
      <c r="I36" s="14"/>
      <c r="J36" s="40" t="e">
        <f t="shared" ref="J36" si="4">H36+I36</f>
        <v>#DIV/0!</v>
      </c>
      <c r="K36" s="66"/>
      <c r="L36" s="12"/>
      <c r="M36" s="12"/>
      <c r="N36" s="12"/>
      <c r="O36" s="12"/>
      <c r="P36" s="12"/>
    </row>
    <row r="37" spans="1:16" x14ac:dyDescent="0.2">
      <c r="A37" s="15"/>
      <c r="B37" s="126" t="s">
        <v>30</v>
      </c>
      <c r="C37" s="123">
        <v>138</v>
      </c>
      <c r="D37" s="15"/>
      <c r="E37" s="13"/>
      <c r="F37" s="18">
        <f t="shared" si="0"/>
        <v>0</v>
      </c>
      <c r="G37" s="38"/>
      <c r="H37" s="40" t="e">
        <f t="shared" si="1"/>
        <v>#DIV/0!</v>
      </c>
      <c r="I37" s="14"/>
      <c r="J37" s="40" t="e">
        <f t="shared" si="2"/>
        <v>#DIV/0!</v>
      </c>
      <c r="K37" s="66"/>
      <c r="L37" s="12"/>
      <c r="M37" s="12"/>
      <c r="N37" s="12"/>
      <c r="O37" s="12"/>
      <c r="P37" s="12"/>
    </row>
    <row r="38" spans="1:16" x14ac:dyDescent="0.2">
      <c r="A38" s="15"/>
      <c r="B38" s="126" t="s">
        <v>31</v>
      </c>
      <c r="C38" s="123">
        <v>133</v>
      </c>
      <c r="D38" s="29"/>
      <c r="E38" s="56"/>
      <c r="F38" s="18">
        <f t="shared" si="0"/>
        <v>0</v>
      </c>
      <c r="G38" s="38"/>
      <c r="H38" s="40" t="e">
        <f t="shared" si="1"/>
        <v>#DIV/0!</v>
      </c>
      <c r="I38" s="14"/>
      <c r="J38" s="40" t="e">
        <f t="shared" si="2"/>
        <v>#DIV/0!</v>
      </c>
      <c r="K38" s="66"/>
      <c r="L38" s="12"/>
      <c r="M38" s="12"/>
      <c r="N38" s="12"/>
      <c r="O38" s="12"/>
      <c r="P38" s="12"/>
    </row>
    <row r="39" spans="1:16" ht="13.5" thickBot="1" x14ac:dyDescent="0.25">
      <c r="A39" s="15"/>
      <c r="B39" s="28" t="s">
        <v>32</v>
      </c>
      <c r="C39" s="25">
        <f>SUM(C32:C38)</f>
        <v>11042</v>
      </c>
      <c r="D39" s="29"/>
      <c r="E39" s="54"/>
      <c r="F39" s="43">
        <f>SUM(F33:F38)</f>
        <v>0</v>
      </c>
      <c r="G39" s="39" t="e">
        <f>'Equitable Share Calculator'!$D$16</f>
        <v>#DIV/0!</v>
      </c>
      <c r="H39" s="41" t="e">
        <f>SUM(H33:H38)</f>
        <v>#DIV/0!</v>
      </c>
      <c r="I39" s="41">
        <f>SUM(I33:I38)</f>
        <v>0</v>
      </c>
      <c r="J39" s="41" t="e">
        <f>SUM(J33:J38)</f>
        <v>#DIV/0!</v>
      </c>
      <c r="K39" s="65"/>
      <c r="L39" s="12"/>
      <c r="M39" s="12"/>
      <c r="N39" s="12"/>
      <c r="O39" s="12"/>
      <c r="P39" s="12"/>
    </row>
    <row r="40" spans="1:16" x14ac:dyDescent="0.2">
      <c r="A40" s="15"/>
      <c r="B40" s="30" t="s">
        <v>33</v>
      </c>
      <c r="C40" s="26"/>
      <c r="D40" s="29"/>
      <c r="E40" s="54"/>
      <c r="F40" s="37"/>
      <c r="G40" s="38"/>
      <c r="H40" s="40"/>
      <c r="I40" s="40"/>
      <c r="J40" s="40"/>
      <c r="K40" s="65"/>
      <c r="L40" s="12"/>
      <c r="M40" s="12"/>
      <c r="N40" s="12"/>
      <c r="O40" s="12"/>
      <c r="P40" s="12"/>
    </row>
    <row r="41" spans="1:16" x14ac:dyDescent="0.2">
      <c r="A41" s="15"/>
      <c r="B41" s="33" t="s">
        <v>34</v>
      </c>
      <c r="C41" s="23">
        <v>4668</v>
      </c>
      <c r="D41" s="29"/>
      <c r="E41" s="54"/>
      <c r="F41" s="37"/>
      <c r="G41" s="38"/>
      <c r="H41" s="40"/>
      <c r="I41" s="40"/>
      <c r="J41" s="40"/>
      <c r="K41" s="65"/>
      <c r="L41" s="12"/>
      <c r="M41" s="12"/>
      <c r="N41" s="12"/>
      <c r="O41" s="12"/>
      <c r="P41" s="12"/>
    </row>
    <row r="42" spans="1:16" x14ac:dyDescent="0.2">
      <c r="A42" s="15"/>
      <c r="B42" s="33" t="s">
        <v>332</v>
      </c>
      <c r="C42" s="123">
        <v>70</v>
      </c>
      <c r="D42" s="29"/>
      <c r="E42" s="56"/>
      <c r="F42" s="18">
        <f>IF(E42="YES",C42,0)</f>
        <v>0</v>
      </c>
      <c r="G42" s="38"/>
      <c r="H42" s="40" t="e">
        <f>F42*$G$44</f>
        <v>#DIV/0!</v>
      </c>
      <c r="I42" s="14"/>
      <c r="J42" s="40" t="e">
        <f>H42+I42</f>
        <v>#DIV/0!</v>
      </c>
      <c r="K42" s="66"/>
      <c r="L42" s="12"/>
      <c r="M42" s="12"/>
      <c r="N42" s="12"/>
      <c r="O42" s="12"/>
      <c r="P42" s="12"/>
    </row>
    <row r="43" spans="1:16" x14ac:dyDescent="0.2">
      <c r="A43" s="15"/>
      <c r="B43" s="33" t="s">
        <v>35</v>
      </c>
      <c r="C43" s="123">
        <v>165</v>
      </c>
      <c r="D43" s="29"/>
      <c r="E43" s="56"/>
      <c r="F43" s="18">
        <f>IF(E43="YES",C43,0)</f>
        <v>0</v>
      </c>
      <c r="G43" s="38"/>
      <c r="H43" s="40" t="e">
        <f>F43*$G$44</f>
        <v>#DIV/0!</v>
      </c>
      <c r="I43" s="14"/>
      <c r="J43" s="40" t="e">
        <f>H43+I43</f>
        <v>#DIV/0!</v>
      </c>
      <c r="K43" s="66"/>
      <c r="L43" s="12"/>
      <c r="M43" s="12"/>
      <c r="N43" s="12"/>
      <c r="O43" s="12"/>
      <c r="P43" s="12"/>
    </row>
    <row r="44" spans="1:16" ht="13.5" thickBot="1" x14ac:dyDescent="0.25">
      <c r="A44" s="15"/>
      <c r="B44" s="28" t="s">
        <v>36</v>
      </c>
      <c r="C44" s="34">
        <f>SUM(C41:C43)</f>
        <v>4903</v>
      </c>
      <c r="D44" s="29"/>
      <c r="E44" s="54"/>
      <c r="F44" s="43">
        <f>SUM(F42:F43)</f>
        <v>0</v>
      </c>
      <c r="G44" s="39" t="e">
        <f>'Equitable Share Calculator'!$D$16</f>
        <v>#DIV/0!</v>
      </c>
      <c r="H44" s="41" t="e">
        <f>SUM(H42:H43)</f>
        <v>#DIV/0!</v>
      </c>
      <c r="I44" s="41">
        <f>SUM(I42:I43)</f>
        <v>0</v>
      </c>
      <c r="J44" s="41" t="e">
        <f>SUM(J42:J43)</f>
        <v>#DIV/0!</v>
      </c>
      <c r="K44" s="65"/>
      <c r="L44" s="12"/>
      <c r="M44" s="12"/>
      <c r="N44" s="12"/>
      <c r="O44" s="12"/>
      <c r="P44" s="12"/>
    </row>
    <row r="45" spans="1:16" x14ac:dyDescent="0.2">
      <c r="A45" s="15"/>
      <c r="B45" s="19" t="s">
        <v>37</v>
      </c>
      <c r="C45" s="26"/>
      <c r="D45" s="29"/>
      <c r="E45" s="54"/>
      <c r="F45" s="37"/>
      <c r="G45" s="38"/>
      <c r="H45" s="40"/>
      <c r="I45" s="40"/>
      <c r="J45" s="40"/>
      <c r="K45" s="65"/>
      <c r="L45" s="12"/>
      <c r="M45" s="12"/>
      <c r="N45" s="12"/>
      <c r="O45" s="12"/>
      <c r="P45" s="12"/>
    </row>
    <row r="46" spans="1:16" x14ac:dyDescent="0.2">
      <c r="A46" s="15"/>
      <c r="B46" s="20" t="s">
        <v>38</v>
      </c>
      <c r="C46" s="27">
        <v>2595</v>
      </c>
      <c r="D46" s="29"/>
      <c r="E46" s="54"/>
      <c r="F46" s="37"/>
      <c r="G46" s="38"/>
      <c r="H46" s="40"/>
      <c r="I46" s="40"/>
      <c r="J46" s="40"/>
      <c r="K46" s="65"/>
      <c r="L46" s="12"/>
      <c r="M46" s="12"/>
      <c r="N46" s="12"/>
      <c r="O46" s="12"/>
      <c r="P46" s="12"/>
    </row>
    <row r="47" spans="1:16" x14ac:dyDescent="0.2">
      <c r="A47" s="15"/>
      <c r="B47" s="22" t="s">
        <v>39</v>
      </c>
      <c r="C47" s="123">
        <v>0</v>
      </c>
      <c r="D47" s="29"/>
      <c r="E47" s="56"/>
      <c r="F47" s="18">
        <f t="shared" ref="F47:F50" si="5">IF(E47="YES",C47,0)</f>
        <v>0</v>
      </c>
      <c r="G47" s="38"/>
      <c r="H47" s="40" t="e">
        <f>F47*$G$51</f>
        <v>#DIV/0!</v>
      </c>
      <c r="I47" s="14"/>
      <c r="J47" s="40" t="e">
        <f t="shared" ref="J47:J50" si="6">H47+I47</f>
        <v>#DIV/0!</v>
      </c>
      <c r="K47" s="66"/>
      <c r="L47" s="12"/>
      <c r="M47" s="12"/>
      <c r="N47" s="12"/>
      <c r="O47" s="12"/>
      <c r="P47" s="12"/>
    </row>
    <row r="48" spans="1:16" x14ac:dyDescent="0.2">
      <c r="A48" s="15"/>
      <c r="B48" s="22" t="s">
        <v>40</v>
      </c>
      <c r="C48" s="123">
        <v>213</v>
      </c>
      <c r="D48" s="29"/>
      <c r="E48" s="56"/>
      <c r="F48" s="18">
        <f t="shared" si="5"/>
        <v>0</v>
      </c>
      <c r="G48" s="38"/>
      <c r="H48" s="40" t="e">
        <f>F48*$G$51</f>
        <v>#DIV/0!</v>
      </c>
      <c r="I48" s="14"/>
      <c r="J48" s="40" t="e">
        <f t="shared" si="6"/>
        <v>#DIV/0!</v>
      </c>
      <c r="K48" s="66"/>
      <c r="L48" s="12"/>
      <c r="M48" s="12"/>
      <c r="N48" s="12"/>
      <c r="O48" s="12"/>
      <c r="P48" s="12"/>
    </row>
    <row r="49" spans="1:16" x14ac:dyDescent="0.2">
      <c r="A49" s="15"/>
      <c r="B49" s="22" t="s">
        <v>358</v>
      </c>
      <c r="C49" s="123">
        <v>17</v>
      </c>
      <c r="D49" s="29"/>
      <c r="E49" s="56"/>
      <c r="F49" s="18">
        <f t="shared" ref="F49" si="7">IF(E49="YES",C49,0)</f>
        <v>0</v>
      </c>
      <c r="G49" s="38"/>
      <c r="H49" s="40" t="e">
        <f>F49*$G$51</f>
        <v>#DIV/0!</v>
      </c>
      <c r="I49" s="14"/>
      <c r="J49" s="40" t="e">
        <f t="shared" ref="J49" si="8">H49+I49</f>
        <v>#DIV/0!</v>
      </c>
      <c r="K49" s="66"/>
      <c r="L49" s="12"/>
      <c r="M49" s="12"/>
      <c r="N49" s="12"/>
      <c r="O49" s="12"/>
      <c r="P49" s="12"/>
    </row>
    <row r="50" spans="1:16" x14ac:dyDescent="0.2">
      <c r="A50" s="15"/>
      <c r="B50" s="22" t="s">
        <v>41</v>
      </c>
      <c r="C50" s="123">
        <v>6</v>
      </c>
      <c r="D50" s="29"/>
      <c r="E50" s="56"/>
      <c r="F50" s="18">
        <f t="shared" si="5"/>
        <v>0</v>
      </c>
      <c r="G50" s="38"/>
      <c r="H50" s="40" t="e">
        <f>F50*$G$51</f>
        <v>#DIV/0!</v>
      </c>
      <c r="I50" s="14"/>
      <c r="J50" s="40" t="e">
        <f t="shared" si="6"/>
        <v>#DIV/0!</v>
      </c>
      <c r="K50" s="66"/>
      <c r="L50" s="12"/>
      <c r="M50" s="12"/>
      <c r="N50" s="12"/>
      <c r="O50" s="12"/>
      <c r="P50" s="12"/>
    </row>
    <row r="51" spans="1:16" ht="13.5" thickBot="1" x14ac:dyDescent="0.25">
      <c r="A51" s="15"/>
      <c r="B51" s="28" t="s">
        <v>42</v>
      </c>
      <c r="C51" s="25">
        <f>SUM(C46:C50)</f>
        <v>2831</v>
      </c>
      <c r="D51" s="29"/>
      <c r="E51" s="54"/>
      <c r="F51" s="43">
        <f>SUM(F47:F50)</f>
        <v>0</v>
      </c>
      <c r="G51" s="39" t="e">
        <f>'Equitable Share Calculator'!$D$16</f>
        <v>#DIV/0!</v>
      </c>
      <c r="H51" s="41" t="e">
        <f>SUM(H47:H50)</f>
        <v>#DIV/0!</v>
      </c>
      <c r="I51" s="41">
        <f>SUM(I47:I50)</f>
        <v>0</v>
      </c>
      <c r="J51" s="41" t="e">
        <f>SUM(J47:J50)</f>
        <v>#DIV/0!</v>
      </c>
      <c r="K51" s="65"/>
      <c r="L51" s="12"/>
      <c r="M51" s="12"/>
      <c r="N51" s="12"/>
      <c r="O51" s="12"/>
      <c r="P51" s="12"/>
    </row>
    <row r="52" spans="1:16" x14ac:dyDescent="0.2">
      <c r="A52" s="15"/>
      <c r="B52" s="19" t="s">
        <v>43</v>
      </c>
      <c r="C52" s="26"/>
      <c r="D52" s="29"/>
      <c r="E52" s="54"/>
      <c r="F52" s="37"/>
      <c r="G52" s="38"/>
      <c r="H52" s="40"/>
      <c r="I52" s="40"/>
      <c r="J52" s="40"/>
      <c r="K52" s="65"/>
      <c r="L52" s="12"/>
      <c r="M52" s="12"/>
      <c r="N52" s="12"/>
      <c r="O52" s="12"/>
      <c r="P52" s="12"/>
    </row>
    <row r="53" spans="1:16" x14ac:dyDescent="0.2">
      <c r="A53" s="15"/>
      <c r="B53" s="20" t="s">
        <v>44</v>
      </c>
      <c r="C53" s="27">
        <v>5251</v>
      </c>
      <c r="D53" s="29"/>
      <c r="E53" s="54"/>
      <c r="F53" s="37"/>
      <c r="G53" s="38"/>
      <c r="H53" s="40"/>
      <c r="I53" s="40"/>
      <c r="J53" s="40"/>
      <c r="K53" s="65"/>
      <c r="L53" s="12"/>
      <c r="M53" s="12"/>
      <c r="N53" s="12"/>
      <c r="O53" s="12"/>
      <c r="P53" s="12"/>
    </row>
    <row r="54" spans="1:16" x14ac:dyDescent="0.2">
      <c r="A54" s="15"/>
      <c r="B54" s="22" t="s">
        <v>45</v>
      </c>
      <c r="C54" s="123">
        <v>76</v>
      </c>
      <c r="D54" s="29"/>
      <c r="E54" s="56"/>
      <c r="F54" s="18">
        <f t="shared" ref="F54:F60" si="9">IF(E54="YES",C54,0)</f>
        <v>0</v>
      </c>
      <c r="G54" s="38"/>
      <c r="H54" s="40" t="e">
        <f t="shared" ref="H54:H60" si="10">F54*$G$61</f>
        <v>#DIV/0!</v>
      </c>
      <c r="I54" s="14"/>
      <c r="J54" s="40" t="e">
        <f t="shared" ref="J54:J60" si="11">H54+I54</f>
        <v>#DIV/0!</v>
      </c>
      <c r="K54" s="66"/>
      <c r="L54" s="12"/>
      <c r="M54" s="12"/>
      <c r="N54" s="12"/>
      <c r="O54" s="12"/>
      <c r="P54" s="12"/>
    </row>
    <row r="55" spans="1:16" x14ac:dyDescent="0.2">
      <c r="A55" s="15"/>
      <c r="B55" s="22" t="s">
        <v>46</v>
      </c>
      <c r="C55" s="123">
        <v>200</v>
      </c>
      <c r="D55" s="29"/>
      <c r="E55" s="56"/>
      <c r="F55" s="18">
        <f t="shared" si="9"/>
        <v>0</v>
      </c>
      <c r="G55" s="38"/>
      <c r="H55" s="40" t="e">
        <f t="shared" si="10"/>
        <v>#DIV/0!</v>
      </c>
      <c r="I55" s="14"/>
      <c r="J55" s="40" t="e">
        <f t="shared" si="11"/>
        <v>#DIV/0!</v>
      </c>
      <c r="K55" s="66"/>
      <c r="L55" s="12"/>
      <c r="M55" s="12"/>
      <c r="N55" s="12"/>
      <c r="O55" s="12"/>
      <c r="P55" s="12"/>
    </row>
    <row r="56" spans="1:16" x14ac:dyDescent="0.2">
      <c r="A56" s="15"/>
      <c r="B56" s="22" t="s">
        <v>47</v>
      </c>
      <c r="C56" s="123">
        <v>114</v>
      </c>
      <c r="D56" s="29"/>
      <c r="E56" s="56"/>
      <c r="F56" s="18">
        <f t="shared" si="9"/>
        <v>0</v>
      </c>
      <c r="G56" s="38"/>
      <c r="H56" s="40" t="e">
        <f t="shared" si="10"/>
        <v>#DIV/0!</v>
      </c>
      <c r="I56" s="14"/>
      <c r="J56" s="40" t="e">
        <f t="shared" si="11"/>
        <v>#DIV/0!</v>
      </c>
      <c r="K56" s="66"/>
      <c r="L56" s="12"/>
      <c r="M56" s="12"/>
      <c r="N56" s="12"/>
      <c r="O56" s="12"/>
      <c r="P56" s="12"/>
    </row>
    <row r="57" spans="1:16" x14ac:dyDescent="0.2">
      <c r="A57" s="15"/>
      <c r="B57" s="22" t="s">
        <v>48</v>
      </c>
      <c r="C57" s="123">
        <v>141</v>
      </c>
      <c r="D57" s="29"/>
      <c r="E57" s="56"/>
      <c r="F57" s="18">
        <f t="shared" si="9"/>
        <v>0</v>
      </c>
      <c r="G57" s="38"/>
      <c r="H57" s="40" t="e">
        <f t="shared" si="10"/>
        <v>#DIV/0!</v>
      </c>
      <c r="I57" s="14"/>
      <c r="J57" s="40" t="e">
        <f t="shared" si="11"/>
        <v>#DIV/0!</v>
      </c>
      <c r="K57" s="66"/>
      <c r="L57" s="12"/>
      <c r="M57" s="12"/>
      <c r="N57" s="12"/>
      <c r="O57" s="12"/>
      <c r="P57" s="12"/>
    </row>
    <row r="58" spans="1:16" x14ac:dyDescent="0.2">
      <c r="A58" s="15"/>
      <c r="B58" s="22" t="s">
        <v>49</v>
      </c>
      <c r="C58" s="123">
        <v>476</v>
      </c>
      <c r="D58" s="29"/>
      <c r="E58" s="56"/>
      <c r="F58" s="18">
        <f t="shared" si="9"/>
        <v>0</v>
      </c>
      <c r="G58" s="38"/>
      <c r="H58" s="40" t="e">
        <f t="shared" si="10"/>
        <v>#DIV/0!</v>
      </c>
      <c r="I58" s="14"/>
      <c r="J58" s="40" t="e">
        <f t="shared" si="11"/>
        <v>#DIV/0!</v>
      </c>
      <c r="K58" s="66"/>
      <c r="L58" s="12"/>
      <c r="M58" s="12"/>
      <c r="N58" s="12"/>
      <c r="O58" s="12"/>
      <c r="P58" s="12"/>
    </row>
    <row r="59" spans="1:16" x14ac:dyDescent="0.2">
      <c r="A59" s="15"/>
      <c r="B59" s="22" t="s">
        <v>50</v>
      </c>
      <c r="C59" s="123">
        <v>291</v>
      </c>
      <c r="D59" s="29"/>
      <c r="E59" s="56"/>
      <c r="F59" s="18">
        <f t="shared" si="9"/>
        <v>0</v>
      </c>
      <c r="G59" s="38"/>
      <c r="H59" s="40" t="e">
        <f t="shared" si="10"/>
        <v>#DIV/0!</v>
      </c>
      <c r="I59" s="14"/>
      <c r="J59" s="40" t="e">
        <f t="shared" si="11"/>
        <v>#DIV/0!</v>
      </c>
      <c r="K59" s="66"/>
      <c r="L59" s="12"/>
      <c r="M59" s="12"/>
      <c r="N59" s="12"/>
      <c r="O59" s="12"/>
      <c r="P59" s="12"/>
    </row>
    <row r="60" spans="1:16" x14ac:dyDescent="0.2">
      <c r="A60" s="15"/>
      <c r="B60" s="22" t="s">
        <v>51</v>
      </c>
      <c r="C60" s="123">
        <v>59</v>
      </c>
      <c r="D60" s="29"/>
      <c r="E60" s="56"/>
      <c r="F60" s="18">
        <f t="shared" si="9"/>
        <v>0</v>
      </c>
      <c r="G60" s="38"/>
      <c r="H60" s="40" t="e">
        <f t="shared" si="10"/>
        <v>#DIV/0!</v>
      </c>
      <c r="I60" s="14"/>
      <c r="J60" s="40" t="e">
        <f t="shared" si="11"/>
        <v>#DIV/0!</v>
      </c>
      <c r="K60" s="66"/>
      <c r="L60" s="12"/>
      <c r="M60" s="12"/>
      <c r="N60" s="12"/>
      <c r="O60" s="12"/>
      <c r="P60" s="12"/>
    </row>
    <row r="61" spans="1:16" ht="13.5" thickBot="1" x14ac:dyDescent="0.25">
      <c r="A61" s="15"/>
      <c r="B61" s="28" t="s">
        <v>52</v>
      </c>
      <c r="C61" s="25">
        <f>SUM(C53:C60)</f>
        <v>6608</v>
      </c>
      <c r="D61" s="29"/>
      <c r="E61" s="54"/>
      <c r="F61" s="43">
        <f>SUM(F54:F60)</f>
        <v>0</v>
      </c>
      <c r="G61" s="39" t="e">
        <f>'Equitable Share Calculator'!$D$16</f>
        <v>#DIV/0!</v>
      </c>
      <c r="H61" s="41" t="e">
        <f>SUM(H54:H60)</f>
        <v>#DIV/0!</v>
      </c>
      <c r="I61" s="41">
        <f>SUM(I54:I60)</f>
        <v>0</v>
      </c>
      <c r="J61" s="41" t="e">
        <f>SUM(J54:J60)</f>
        <v>#DIV/0!</v>
      </c>
      <c r="K61" s="65"/>
      <c r="L61" s="12"/>
      <c r="M61" s="12"/>
      <c r="N61" s="12"/>
      <c r="O61" s="12"/>
      <c r="P61" s="12"/>
    </row>
    <row r="62" spans="1:16" x14ac:dyDescent="0.2">
      <c r="A62" s="15"/>
      <c r="B62" s="19" t="s">
        <v>53</v>
      </c>
      <c r="C62" s="26"/>
      <c r="D62" s="29"/>
      <c r="E62" s="54"/>
      <c r="F62" s="37"/>
      <c r="G62" s="38"/>
      <c r="H62" s="40"/>
      <c r="I62" s="40"/>
      <c r="J62" s="40"/>
      <c r="K62" s="65"/>
      <c r="L62" s="12"/>
      <c r="M62" s="12"/>
      <c r="N62" s="12"/>
      <c r="O62" s="12"/>
      <c r="P62" s="12"/>
    </row>
    <row r="63" spans="1:16" x14ac:dyDescent="0.2">
      <c r="A63" s="15"/>
      <c r="B63" s="20" t="s">
        <v>54</v>
      </c>
      <c r="C63" s="27">
        <v>1663</v>
      </c>
      <c r="D63" s="29"/>
      <c r="E63" s="54"/>
      <c r="F63" s="37"/>
      <c r="G63" s="38"/>
      <c r="H63" s="40"/>
      <c r="I63" s="40"/>
      <c r="J63" s="40"/>
      <c r="K63" s="65"/>
      <c r="L63" s="12"/>
      <c r="M63" s="12"/>
      <c r="N63" s="12"/>
      <c r="O63" s="12"/>
      <c r="P63" s="12"/>
    </row>
    <row r="64" spans="1:16" x14ac:dyDescent="0.2">
      <c r="A64" s="15"/>
      <c r="B64" s="22" t="s">
        <v>158</v>
      </c>
      <c r="C64" s="123">
        <v>0</v>
      </c>
      <c r="D64" s="29"/>
      <c r="E64" s="56"/>
      <c r="F64" s="18">
        <f>IF(E64="YES",C64,0)</f>
        <v>0</v>
      </c>
      <c r="G64" s="38"/>
      <c r="H64" s="40" t="e">
        <f>F64*$G$65</f>
        <v>#DIV/0!</v>
      </c>
      <c r="I64" s="14"/>
      <c r="J64" s="40" t="e">
        <f>H64+I64</f>
        <v>#DIV/0!</v>
      </c>
      <c r="K64" s="66"/>
      <c r="L64" s="12"/>
      <c r="M64" s="12"/>
      <c r="N64" s="12"/>
      <c r="O64" s="12"/>
      <c r="P64" s="12"/>
    </row>
    <row r="65" spans="1:16" ht="13.5" thickBot="1" x14ac:dyDescent="0.25">
      <c r="A65" s="15"/>
      <c r="B65" s="28" t="s">
        <v>55</v>
      </c>
      <c r="C65" s="25">
        <f>SUM(C63:C64)</f>
        <v>1663</v>
      </c>
      <c r="D65" s="29"/>
      <c r="E65" s="54"/>
      <c r="F65" s="43">
        <f>SUM(F64:F64)</f>
        <v>0</v>
      </c>
      <c r="G65" s="39" t="e">
        <f>'Equitable Share Calculator'!$D$16</f>
        <v>#DIV/0!</v>
      </c>
      <c r="H65" s="41" t="e">
        <f>SUM(H64:H64)</f>
        <v>#DIV/0!</v>
      </c>
      <c r="I65" s="41">
        <f>SUM(I64:I64)</f>
        <v>0</v>
      </c>
      <c r="J65" s="41" t="e">
        <f>SUM(J64:J64)</f>
        <v>#DIV/0!</v>
      </c>
      <c r="K65" s="65"/>
      <c r="L65" s="12"/>
      <c r="M65" s="12"/>
      <c r="N65" s="12"/>
      <c r="O65" s="12"/>
      <c r="P65" s="12"/>
    </row>
    <row r="66" spans="1:16" x14ac:dyDescent="0.2">
      <c r="A66" s="15"/>
      <c r="B66" s="30" t="s">
        <v>196</v>
      </c>
      <c r="C66" s="26"/>
      <c r="D66" s="29"/>
      <c r="E66" s="54"/>
      <c r="F66" s="37"/>
      <c r="G66" s="38"/>
      <c r="H66" s="40"/>
      <c r="I66" s="40"/>
      <c r="J66" s="40"/>
      <c r="K66" s="65"/>
      <c r="L66" s="12"/>
      <c r="M66" s="12"/>
      <c r="N66" s="12"/>
      <c r="O66" s="12"/>
      <c r="P66" s="12"/>
    </row>
    <row r="67" spans="1:16" x14ac:dyDescent="0.2">
      <c r="A67" s="15"/>
      <c r="B67" s="31" t="s">
        <v>197</v>
      </c>
      <c r="C67" s="32">
        <v>1355</v>
      </c>
      <c r="D67" s="29"/>
      <c r="E67" s="54"/>
      <c r="F67" s="37"/>
      <c r="G67" s="38"/>
      <c r="H67" s="40"/>
      <c r="I67" s="40"/>
      <c r="J67" s="40"/>
      <c r="K67" s="65"/>
      <c r="L67" s="12"/>
      <c r="M67" s="12"/>
      <c r="N67" s="12"/>
      <c r="O67" s="12"/>
      <c r="P67" s="12"/>
    </row>
    <row r="68" spans="1:16" x14ac:dyDescent="0.2">
      <c r="A68" s="15"/>
      <c r="B68" s="33" t="s">
        <v>56</v>
      </c>
      <c r="C68" s="123">
        <v>52</v>
      </c>
      <c r="D68" s="29"/>
      <c r="E68" s="54"/>
      <c r="F68" s="18">
        <f>IF(E68="YES",C68,0)</f>
        <v>0</v>
      </c>
      <c r="G68" s="38"/>
      <c r="H68" s="40" t="e">
        <f>F68*$G$69</f>
        <v>#DIV/0!</v>
      </c>
      <c r="I68" s="14"/>
      <c r="J68" s="40" t="e">
        <f>H68+I68</f>
        <v>#DIV/0!</v>
      </c>
      <c r="K68" s="66"/>
      <c r="L68" s="12"/>
      <c r="M68" s="12"/>
      <c r="N68" s="12"/>
      <c r="O68" s="12"/>
      <c r="P68" s="12"/>
    </row>
    <row r="69" spans="1:16" ht="13.5" thickBot="1" x14ac:dyDescent="0.25">
      <c r="A69" s="15"/>
      <c r="B69" s="28" t="s">
        <v>328</v>
      </c>
      <c r="C69" s="34">
        <f>SUM(C67:C68)</f>
        <v>1407</v>
      </c>
      <c r="D69" s="29"/>
      <c r="E69" s="54"/>
      <c r="F69" s="43">
        <f>SUM(F68)</f>
        <v>0</v>
      </c>
      <c r="G69" s="39" t="e">
        <f>'Equitable Share Calculator'!$D$16</f>
        <v>#DIV/0!</v>
      </c>
      <c r="H69" s="41" t="e">
        <f>SUM(H68)</f>
        <v>#DIV/0!</v>
      </c>
      <c r="I69" s="41">
        <f>SUM(I68)</f>
        <v>0</v>
      </c>
      <c r="J69" s="41" t="e">
        <f>SUM(J68)</f>
        <v>#DIV/0!</v>
      </c>
      <c r="K69" s="65"/>
      <c r="L69" s="12"/>
      <c r="M69" s="12"/>
      <c r="N69" s="12"/>
      <c r="O69" s="12"/>
      <c r="P69" s="12"/>
    </row>
    <row r="70" spans="1:16" x14ac:dyDescent="0.2">
      <c r="A70" s="15"/>
      <c r="B70" s="19" t="s">
        <v>57</v>
      </c>
      <c r="C70" s="26"/>
      <c r="D70" s="29"/>
      <c r="E70" s="54"/>
      <c r="F70" s="37"/>
      <c r="G70" s="38"/>
      <c r="H70" s="40"/>
      <c r="I70" s="40"/>
      <c r="J70" s="40"/>
      <c r="K70" s="65"/>
      <c r="L70" s="12"/>
      <c r="M70" s="12"/>
      <c r="N70" s="12"/>
      <c r="O70" s="12"/>
      <c r="P70" s="12"/>
    </row>
    <row r="71" spans="1:16" x14ac:dyDescent="0.2">
      <c r="A71" s="15"/>
      <c r="B71" s="20" t="s">
        <v>58</v>
      </c>
      <c r="C71" s="27">
        <v>3258</v>
      </c>
      <c r="D71" s="29"/>
      <c r="E71" s="54"/>
      <c r="F71" s="37"/>
      <c r="G71" s="38"/>
      <c r="H71" s="40"/>
      <c r="I71" s="40"/>
      <c r="J71" s="40"/>
      <c r="K71" s="65"/>
      <c r="L71" s="12"/>
      <c r="M71" s="12"/>
      <c r="N71" s="12"/>
      <c r="O71" s="12"/>
      <c r="P71" s="12"/>
    </row>
    <row r="72" spans="1:16" x14ac:dyDescent="0.2">
      <c r="A72" s="15"/>
      <c r="B72" s="22" t="s">
        <v>59</v>
      </c>
      <c r="C72" s="123">
        <v>134</v>
      </c>
      <c r="D72" s="29"/>
      <c r="E72" s="56"/>
      <c r="F72" s="18">
        <f>IF(E72="YES",C72,0)</f>
        <v>0</v>
      </c>
      <c r="G72" s="38"/>
      <c r="H72" s="40" t="e">
        <f>F72*$G$74</f>
        <v>#DIV/0!</v>
      </c>
      <c r="I72" s="14"/>
      <c r="J72" s="40" t="e">
        <f>H72+I72</f>
        <v>#DIV/0!</v>
      </c>
      <c r="K72" s="66"/>
      <c r="L72" s="12"/>
      <c r="M72" s="12"/>
      <c r="N72" s="12"/>
      <c r="O72" s="12"/>
      <c r="P72" s="12"/>
    </row>
    <row r="73" spans="1:16" x14ac:dyDescent="0.2">
      <c r="A73" s="15"/>
      <c r="B73" s="22" t="s">
        <v>60</v>
      </c>
      <c r="C73" s="123">
        <v>127</v>
      </c>
      <c r="D73" s="29"/>
      <c r="E73" s="56"/>
      <c r="F73" s="18">
        <f>IF(E73="YES",C73,0)</f>
        <v>0</v>
      </c>
      <c r="G73" s="38"/>
      <c r="H73" s="40" t="e">
        <f>F73*$G$74</f>
        <v>#DIV/0!</v>
      </c>
      <c r="I73" s="14"/>
      <c r="J73" s="40" t="e">
        <f>H73+I73</f>
        <v>#DIV/0!</v>
      </c>
      <c r="K73" s="66"/>
      <c r="L73" s="12"/>
      <c r="M73" s="12"/>
      <c r="N73" s="12"/>
      <c r="O73" s="12"/>
      <c r="P73" s="12"/>
    </row>
    <row r="74" spans="1:16" ht="13.5" thickBot="1" x14ac:dyDescent="0.25">
      <c r="A74" s="15"/>
      <c r="B74" s="28" t="s">
        <v>61</v>
      </c>
      <c r="C74" s="25">
        <f>SUM(C71:C73)</f>
        <v>3519</v>
      </c>
      <c r="D74" s="29"/>
      <c r="E74" s="54"/>
      <c r="F74" s="43">
        <f>SUM(F72:F73)</f>
        <v>0</v>
      </c>
      <c r="G74" s="39" t="e">
        <f>'Equitable Share Calculator'!$D$16</f>
        <v>#DIV/0!</v>
      </c>
      <c r="H74" s="41" t="e">
        <f>SUM(H72:H73)</f>
        <v>#DIV/0!</v>
      </c>
      <c r="I74" s="41">
        <f>SUM(I72:I73)</f>
        <v>0</v>
      </c>
      <c r="J74" s="41" t="e">
        <f>SUM(J72:J73)</f>
        <v>#DIV/0!</v>
      </c>
      <c r="K74" s="65"/>
      <c r="L74" s="12"/>
      <c r="M74" s="12"/>
      <c r="N74" s="12"/>
      <c r="O74" s="12"/>
      <c r="P74" s="12"/>
    </row>
    <row r="75" spans="1:16" x14ac:dyDescent="0.2">
      <c r="A75" s="15"/>
      <c r="B75" s="30" t="s">
        <v>359</v>
      </c>
      <c r="C75" s="26"/>
      <c r="D75" s="29"/>
      <c r="E75" s="54"/>
      <c r="F75" s="37"/>
      <c r="G75" s="38"/>
      <c r="H75" s="40"/>
      <c r="I75" s="40"/>
      <c r="J75" s="40"/>
      <c r="K75" s="65"/>
      <c r="L75" s="12"/>
      <c r="M75" s="12"/>
      <c r="N75" s="12"/>
      <c r="O75" s="12"/>
      <c r="P75" s="12"/>
    </row>
    <row r="76" spans="1:16" x14ac:dyDescent="0.2">
      <c r="A76" s="15"/>
      <c r="B76" s="35" t="s">
        <v>360</v>
      </c>
      <c r="C76" s="27">
        <v>3211</v>
      </c>
      <c r="D76" s="29"/>
      <c r="E76" s="54"/>
      <c r="F76" s="37"/>
      <c r="G76" s="38"/>
      <c r="H76" s="40"/>
      <c r="I76" s="40"/>
      <c r="J76" s="40"/>
      <c r="K76" s="65"/>
      <c r="L76" s="12"/>
      <c r="M76" s="12"/>
      <c r="N76" s="12"/>
      <c r="O76" s="12"/>
      <c r="P76" s="12"/>
    </row>
    <row r="77" spans="1:16" x14ac:dyDescent="0.2">
      <c r="A77" s="15"/>
      <c r="B77" s="126" t="s">
        <v>361</v>
      </c>
      <c r="C77" s="125">
        <v>24</v>
      </c>
      <c r="D77" s="29"/>
      <c r="E77" s="56"/>
      <c r="F77" s="18">
        <f>IF(E77="YES",C77,0)</f>
        <v>0</v>
      </c>
      <c r="G77" s="38"/>
      <c r="H77" s="40">
        <f>F77*$G$99</f>
        <v>0</v>
      </c>
      <c r="I77" s="14"/>
      <c r="J77" s="40">
        <f>H77+I77</f>
        <v>0</v>
      </c>
      <c r="K77" s="66"/>
      <c r="L77" s="12"/>
      <c r="M77" s="12"/>
      <c r="N77" s="12"/>
      <c r="O77" s="12"/>
      <c r="P77" s="12"/>
    </row>
    <row r="78" spans="1:16" ht="13.5" thickBot="1" x14ac:dyDescent="0.25">
      <c r="A78" s="15"/>
      <c r="B78" s="28" t="s">
        <v>362</v>
      </c>
      <c r="C78" s="25">
        <f>SUM(C76:C77)</f>
        <v>3235</v>
      </c>
      <c r="D78" s="29"/>
      <c r="E78" s="54"/>
      <c r="F78" s="43">
        <f>SUM(F77:F77)</f>
        <v>0</v>
      </c>
      <c r="G78" s="39" t="e">
        <f>'Equitable Share Calculator'!$D$16</f>
        <v>#DIV/0!</v>
      </c>
      <c r="H78" s="41">
        <f>SUM(H77:H77)</f>
        <v>0</v>
      </c>
      <c r="I78" s="41">
        <f>SUM(I77:I77)</f>
        <v>0</v>
      </c>
      <c r="J78" s="41">
        <f>SUM(J77:J77)</f>
        <v>0</v>
      </c>
      <c r="K78" s="65"/>
      <c r="L78" s="12"/>
      <c r="M78" s="12"/>
      <c r="N78" s="12"/>
      <c r="O78" s="12"/>
      <c r="P78" s="12"/>
    </row>
    <row r="79" spans="1:16" x14ac:dyDescent="0.2">
      <c r="A79" s="15"/>
      <c r="B79" s="30" t="s">
        <v>62</v>
      </c>
      <c r="C79" s="26"/>
      <c r="D79" s="29"/>
      <c r="E79" s="54"/>
      <c r="F79" s="37"/>
      <c r="G79" s="38"/>
      <c r="H79" s="40"/>
      <c r="I79" s="40"/>
      <c r="J79" s="40"/>
      <c r="K79" s="65"/>
      <c r="L79" s="12"/>
      <c r="M79" s="12"/>
      <c r="N79" s="12"/>
      <c r="O79" s="12"/>
      <c r="P79" s="12"/>
    </row>
    <row r="80" spans="1:16" x14ac:dyDescent="0.2">
      <c r="A80" s="15"/>
      <c r="B80" s="35" t="s">
        <v>63</v>
      </c>
      <c r="C80" s="27">
        <v>2133</v>
      </c>
      <c r="D80" s="29"/>
      <c r="E80" s="54"/>
      <c r="F80" s="37"/>
      <c r="G80" s="38"/>
      <c r="H80" s="40"/>
      <c r="I80" s="40"/>
      <c r="J80" s="40"/>
      <c r="K80" s="65"/>
      <c r="L80" s="12"/>
      <c r="M80" s="12"/>
      <c r="N80" s="12"/>
      <c r="O80" s="12"/>
      <c r="P80" s="12"/>
    </row>
    <row r="81" spans="1:16" x14ac:dyDescent="0.2">
      <c r="A81" s="15"/>
      <c r="B81" s="126" t="s">
        <v>64</v>
      </c>
      <c r="C81" s="123">
        <v>94</v>
      </c>
      <c r="D81" s="29"/>
      <c r="E81" s="56"/>
      <c r="F81" s="18">
        <f>IF(E81="YES",C81,0)</f>
        <v>0</v>
      </c>
      <c r="G81" s="38"/>
      <c r="H81" s="40" t="e">
        <f>F81*$G$84</f>
        <v>#DIV/0!</v>
      </c>
      <c r="I81" s="14"/>
      <c r="J81" s="40" t="e">
        <f>H81+I81</f>
        <v>#DIV/0!</v>
      </c>
      <c r="K81" s="66"/>
      <c r="L81" s="12"/>
      <c r="M81" s="12"/>
      <c r="N81" s="12"/>
      <c r="O81" s="12"/>
      <c r="P81" s="12"/>
    </row>
    <row r="82" spans="1:16" x14ac:dyDescent="0.2">
      <c r="A82" s="15"/>
      <c r="B82" s="126" t="s">
        <v>65</v>
      </c>
      <c r="C82" s="123">
        <v>0</v>
      </c>
      <c r="D82" s="29"/>
      <c r="E82" s="56"/>
      <c r="F82" s="18">
        <f>IF(E82="YES",C82,0)</f>
        <v>0</v>
      </c>
      <c r="G82" s="38"/>
      <c r="H82" s="40" t="e">
        <f>F82*$G$84</f>
        <v>#DIV/0!</v>
      </c>
      <c r="I82" s="14"/>
      <c r="J82" s="40" t="e">
        <f>H82+I82</f>
        <v>#DIV/0!</v>
      </c>
      <c r="K82" s="66"/>
      <c r="L82" s="12"/>
      <c r="M82" s="12"/>
      <c r="N82" s="12"/>
      <c r="O82" s="12"/>
      <c r="P82" s="12"/>
    </row>
    <row r="83" spans="1:16" x14ac:dyDescent="0.2">
      <c r="A83" s="15"/>
      <c r="B83" s="126" t="s">
        <v>66</v>
      </c>
      <c r="C83" s="123">
        <v>0</v>
      </c>
      <c r="D83" s="29"/>
      <c r="E83" s="56"/>
      <c r="F83" s="18">
        <f>IF(E83="YES",C83,0)</f>
        <v>0</v>
      </c>
      <c r="G83" s="38"/>
      <c r="H83" s="40" t="e">
        <f>F83*$G$84</f>
        <v>#DIV/0!</v>
      </c>
      <c r="I83" s="14"/>
      <c r="J83" s="40" t="e">
        <f>H83+I83</f>
        <v>#DIV/0!</v>
      </c>
      <c r="K83" s="66"/>
      <c r="L83" s="12"/>
      <c r="M83" s="12"/>
      <c r="N83" s="12"/>
      <c r="O83" s="12"/>
      <c r="P83" s="12"/>
    </row>
    <row r="84" spans="1:16" ht="13.5" thickBot="1" x14ac:dyDescent="0.25">
      <c r="A84" s="15"/>
      <c r="B84" s="28" t="s">
        <v>67</v>
      </c>
      <c r="C84" s="25">
        <f>SUM(C80:C83)</f>
        <v>2227</v>
      </c>
      <c r="D84" s="29"/>
      <c r="E84" s="54"/>
      <c r="F84" s="43">
        <f>SUM(F81:F83)</f>
        <v>0</v>
      </c>
      <c r="G84" s="39" t="e">
        <f>'Equitable Share Calculator'!$D$16</f>
        <v>#DIV/0!</v>
      </c>
      <c r="H84" s="41" t="e">
        <f>SUM(H81:H83)</f>
        <v>#DIV/0!</v>
      </c>
      <c r="I84" s="41">
        <f>SUM(I81:I83)</f>
        <v>0</v>
      </c>
      <c r="J84" s="41" t="e">
        <f>SUM(J81:J83)</f>
        <v>#DIV/0!</v>
      </c>
      <c r="K84" s="65"/>
      <c r="L84" s="12"/>
      <c r="M84" s="12"/>
      <c r="N84" s="12"/>
      <c r="O84" s="12"/>
      <c r="P84" s="12"/>
    </row>
    <row r="85" spans="1:16" x14ac:dyDescent="0.2">
      <c r="A85" s="15"/>
      <c r="B85" s="19" t="s">
        <v>153</v>
      </c>
      <c r="C85" s="26"/>
      <c r="D85" s="29"/>
      <c r="E85" s="54"/>
      <c r="F85" s="37"/>
      <c r="G85" s="38"/>
      <c r="H85" s="40"/>
      <c r="I85" s="40"/>
      <c r="J85" s="40"/>
      <c r="K85" s="65"/>
      <c r="L85" s="12"/>
      <c r="M85" s="12"/>
      <c r="N85" s="12"/>
      <c r="O85" s="12"/>
      <c r="P85" s="12"/>
    </row>
    <row r="86" spans="1:16" x14ac:dyDescent="0.2">
      <c r="A86" s="15"/>
      <c r="B86" s="20" t="s">
        <v>154</v>
      </c>
      <c r="C86" s="27">
        <v>1278</v>
      </c>
      <c r="D86" s="29"/>
      <c r="E86" s="54"/>
      <c r="F86" s="37"/>
      <c r="G86" s="38"/>
      <c r="H86" s="40"/>
      <c r="I86" s="40"/>
      <c r="J86" s="40"/>
      <c r="K86" s="65"/>
      <c r="L86" s="12"/>
      <c r="M86" s="12"/>
      <c r="N86" s="12"/>
      <c r="O86" s="12"/>
      <c r="P86" s="12"/>
    </row>
    <row r="87" spans="1:16" x14ac:dyDescent="0.2">
      <c r="A87" s="15"/>
      <c r="B87" s="22" t="s">
        <v>117</v>
      </c>
      <c r="C87" s="123">
        <v>0</v>
      </c>
      <c r="D87" s="29"/>
      <c r="E87" s="56"/>
      <c r="F87" s="18">
        <f>IF(E87="YES",C87,0)</f>
        <v>0</v>
      </c>
      <c r="G87" s="38"/>
      <c r="H87" s="40" t="e">
        <f>F87*$G$89</f>
        <v>#DIV/0!</v>
      </c>
      <c r="I87" s="14"/>
      <c r="J87" s="40" t="e">
        <f>H87+I87</f>
        <v>#DIV/0!</v>
      </c>
      <c r="K87" s="66"/>
      <c r="L87" s="12"/>
      <c r="M87" s="12"/>
      <c r="N87" s="12"/>
      <c r="O87" s="12"/>
      <c r="P87" s="12"/>
    </row>
    <row r="88" spans="1:16" x14ac:dyDescent="0.2">
      <c r="A88" s="15"/>
      <c r="B88" s="22" t="s">
        <v>389</v>
      </c>
      <c r="C88" s="123">
        <v>67</v>
      </c>
      <c r="D88" s="29"/>
      <c r="E88" s="56"/>
      <c r="F88" s="18">
        <f>IF(E88="YES",C88,0)</f>
        <v>0</v>
      </c>
      <c r="G88" s="38"/>
      <c r="H88" s="40" t="e">
        <f>F88*$G$89</f>
        <v>#DIV/0!</v>
      </c>
      <c r="I88" s="14"/>
      <c r="J88" s="40" t="e">
        <f>H88+I88</f>
        <v>#DIV/0!</v>
      </c>
      <c r="K88" s="66"/>
      <c r="L88" s="12"/>
      <c r="M88" s="12"/>
      <c r="N88" s="12"/>
      <c r="O88" s="12"/>
      <c r="P88" s="12"/>
    </row>
    <row r="89" spans="1:16" ht="13.5" thickBot="1" x14ac:dyDescent="0.25">
      <c r="A89" s="15"/>
      <c r="B89" s="28" t="s">
        <v>156</v>
      </c>
      <c r="C89" s="25">
        <f>SUM(C86:C88)</f>
        <v>1345</v>
      </c>
      <c r="D89" s="29"/>
      <c r="E89" s="54"/>
      <c r="F89" s="43">
        <f>SUM(F87:F88)</f>
        <v>0</v>
      </c>
      <c r="G89" s="39" t="e">
        <f>'Equitable Share Calculator'!$D$16</f>
        <v>#DIV/0!</v>
      </c>
      <c r="H89" s="41" t="e">
        <f>SUM(H87:H88)</f>
        <v>#DIV/0!</v>
      </c>
      <c r="I89" s="41">
        <f>SUM(I87:I88)</f>
        <v>0</v>
      </c>
      <c r="J89" s="41" t="e">
        <f>SUM(J87:J88)</f>
        <v>#DIV/0!</v>
      </c>
      <c r="K89" s="65"/>
      <c r="L89" s="12"/>
      <c r="M89" s="12"/>
      <c r="N89" s="12"/>
      <c r="O89" s="12"/>
      <c r="P89" s="12"/>
    </row>
    <row r="90" spans="1:16" x14ac:dyDescent="0.2">
      <c r="A90" s="15"/>
      <c r="B90" s="19" t="s">
        <v>68</v>
      </c>
      <c r="C90" s="26"/>
      <c r="D90" s="29"/>
      <c r="E90" s="54"/>
      <c r="F90" s="37"/>
      <c r="G90" s="38"/>
      <c r="H90" s="40"/>
      <c r="I90" s="40"/>
      <c r="J90" s="40"/>
      <c r="K90" s="65"/>
      <c r="L90" s="12"/>
      <c r="M90" s="12"/>
      <c r="N90" s="12"/>
      <c r="O90" s="12"/>
      <c r="P90" s="12"/>
    </row>
    <row r="91" spans="1:16" x14ac:dyDescent="0.2">
      <c r="A91" s="15"/>
      <c r="B91" s="20" t="s">
        <v>69</v>
      </c>
      <c r="C91" s="27">
        <v>2154</v>
      </c>
      <c r="D91" s="29"/>
      <c r="E91" s="54"/>
      <c r="F91" s="37"/>
      <c r="G91" s="38"/>
      <c r="H91" s="40"/>
      <c r="I91" s="40"/>
      <c r="J91" s="40"/>
      <c r="K91" s="65"/>
      <c r="L91" s="12"/>
      <c r="M91" s="12"/>
      <c r="N91" s="12"/>
      <c r="O91" s="12"/>
      <c r="P91" s="12"/>
    </row>
    <row r="92" spans="1:16" x14ac:dyDescent="0.2">
      <c r="A92" s="15"/>
      <c r="B92" s="22" t="s">
        <v>70</v>
      </c>
      <c r="C92" s="123">
        <v>138</v>
      </c>
      <c r="D92" s="29"/>
      <c r="E92" s="56"/>
      <c r="F92" s="18">
        <f>IF(E92="YES",C92,0)</f>
        <v>0</v>
      </c>
      <c r="G92" s="38"/>
      <c r="H92" s="40" t="e">
        <f>F92*$G$93</f>
        <v>#DIV/0!</v>
      </c>
      <c r="I92" s="14"/>
      <c r="J92" s="40" t="e">
        <f>H92+I92</f>
        <v>#DIV/0!</v>
      </c>
      <c r="K92" s="66"/>
      <c r="L92" s="12"/>
      <c r="M92" s="12"/>
      <c r="N92" s="12"/>
      <c r="O92" s="12"/>
      <c r="P92" s="12"/>
    </row>
    <row r="93" spans="1:16" ht="13.5" thickBot="1" x14ac:dyDescent="0.25">
      <c r="A93" s="15"/>
      <c r="B93" s="28" t="s">
        <v>71</v>
      </c>
      <c r="C93" s="25">
        <f>SUM(C91:C92)</f>
        <v>2292</v>
      </c>
      <c r="D93" s="29"/>
      <c r="E93" s="54"/>
      <c r="F93" s="43">
        <f>SUM(F92:F92)</f>
        <v>0</v>
      </c>
      <c r="G93" s="39" t="e">
        <f>'Equitable Share Calculator'!$D$16</f>
        <v>#DIV/0!</v>
      </c>
      <c r="H93" s="41" t="e">
        <f>SUM(H92:H92)</f>
        <v>#DIV/0!</v>
      </c>
      <c r="I93" s="41">
        <f>SUM(I92:I92)</f>
        <v>0</v>
      </c>
      <c r="J93" s="41" t="e">
        <f>SUM(J92:J92)</f>
        <v>#DIV/0!</v>
      </c>
      <c r="K93" s="65"/>
      <c r="L93" s="12"/>
      <c r="M93" s="12"/>
      <c r="N93" s="12"/>
      <c r="O93" s="12"/>
      <c r="P93" s="12"/>
    </row>
    <row r="94" spans="1:16" x14ac:dyDescent="0.2">
      <c r="A94" s="15"/>
      <c r="B94" s="19" t="s">
        <v>72</v>
      </c>
      <c r="C94" s="26"/>
      <c r="D94" s="29"/>
      <c r="E94" s="54"/>
      <c r="F94" s="37"/>
      <c r="G94" s="38"/>
      <c r="H94" s="40"/>
      <c r="I94" s="40"/>
      <c r="J94" s="40"/>
      <c r="K94" s="65"/>
      <c r="L94" s="12"/>
      <c r="M94" s="12"/>
      <c r="N94" s="12"/>
      <c r="O94" s="12"/>
      <c r="P94" s="12"/>
    </row>
    <row r="95" spans="1:16" x14ac:dyDescent="0.2">
      <c r="A95" s="15"/>
      <c r="B95" s="20" t="s">
        <v>73</v>
      </c>
      <c r="C95" s="27">
        <v>3992</v>
      </c>
      <c r="D95" s="29"/>
      <c r="E95" s="54"/>
      <c r="F95" s="37"/>
      <c r="G95" s="38"/>
      <c r="H95" s="40"/>
      <c r="I95" s="40"/>
      <c r="J95" s="40"/>
      <c r="K95" s="65"/>
      <c r="L95" s="12"/>
      <c r="M95" s="12"/>
      <c r="N95" s="12"/>
      <c r="O95" s="12"/>
      <c r="P95" s="12"/>
    </row>
    <row r="96" spans="1:16" x14ac:dyDescent="0.2">
      <c r="A96" s="15"/>
      <c r="B96" s="22" t="s">
        <v>74</v>
      </c>
      <c r="C96" s="123">
        <v>35</v>
      </c>
      <c r="D96" s="29"/>
      <c r="E96" s="56"/>
      <c r="F96" s="18">
        <f>IF(E96="YES",C96,0)</f>
        <v>0</v>
      </c>
      <c r="G96" s="38"/>
      <c r="H96" s="40" t="e">
        <f>F96*$G$98</f>
        <v>#DIV/0!</v>
      </c>
      <c r="I96" s="14"/>
      <c r="J96" s="40" t="e">
        <f>H96+I96</f>
        <v>#DIV/0!</v>
      </c>
      <c r="K96" s="66"/>
      <c r="L96" s="12"/>
      <c r="M96" s="12"/>
      <c r="N96" s="12"/>
      <c r="O96" s="12"/>
      <c r="P96" s="12"/>
    </row>
    <row r="97" spans="1:16" x14ac:dyDescent="0.2">
      <c r="A97" s="15"/>
      <c r="B97" s="22" t="s">
        <v>75</v>
      </c>
      <c r="C97" s="123">
        <v>119</v>
      </c>
      <c r="D97" s="29"/>
      <c r="E97" s="56"/>
      <c r="F97" s="18">
        <f>IF(E97="YES",C97,0)</f>
        <v>0</v>
      </c>
      <c r="G97" s="38"/>
      <c r="H97" s="40" t="e">
        <f>F97*$G$98</f>
        <v>#DIV/0!</v>
      </c>
      <c r="I97" s="14"/>
      <c r="J97" s="40" t="e">
        <f>H97+I97</f>
        <v>#DIV/0!</v>
      </c>
      <c r="K97" s="66"/>
      <c r="L97" s="12"/>
      <c r="M97" s="12"/>
      <c r="N97" s="12"/>
      <c r="O97" s="12"/>
      <c r="P97" s="12"/>
    </row>
    <row r="98" spans="1:16" ht="13.5" thickBot="1" x14ac:dyDescent="0.25">
      <c r="A98" s="15"/>
      <c r="B98" s="28" t="s">
        <v>76</v>
      </c>
      <c r="C98" s="25">
        <f>SUM(C95:C97)</f>
        <v>4146</v>
      </c>
      <c r="D98" s="29"/>
      <c r="E98" s="54"/>
      <c r="F98" s="43">
        <f>SUM(F96:F97)</f>
        <v>0</v>
      </c>
      <c r="G98" s="39" t="e">
        <f>'Equitable Share Calculator'!$D$16</f>
        <v>#DIV/0!</v>
      </c>
      <c r="H98" s="41" t="e">
        <f>SUM(H96:H97)</f>
        <v>#DIV/0!</v>
      </c>
      <c r="I98" s="41">
        <f>SUM(I96:I97)</f>
        <v>0</v>
      </c>
      <c r="J98" s="41" t="e">
        <f>SUM(J96:J97)</f>
        <v>#DIV/0!</v>
      </c>
      <c r="K98" s="65"/>
      <c r="L98" s="12"/>
      <c r="M98" s="12"/>
      <c r="N98" s="12"/>
      <c r="O98" s="12"/>
      <c r="P98" s="12"/>
    </row>
    <row r="99" spans="1:16" x14ac:dyDescent="0.2">
      <c r="A99" s="15"/>
      <c r="B99" s="117" t="s">
        <v>333</v>
      </c>
      <c r="C99" s="26"/>
      <c r="D99" s="29"/>
      <c r="E99" s="54"/>
      <c r="F99" s="37"/>
      <c r="G99" s="38"/>
      <c r="H99" s="40"/>
      <c r="I99" s="40"/>
      <c r="J99" s="40"/>
      <c r="K99" s="65"/>
      <c r="L99" s="12"/>
      <c r="M99" s="12"/>
      <c r="N99" s="12"/>
      <c r="O99" s="12"/>
      <c r="P99" s="12"/>
    </row>
    <row r="100" spans="1:16" x14ac:dyDescent="0.2">
      <c r="A100" s="15"/>
      <c r="B100" s="118" t="s">
        <v>334</v>
      </c>
      <c r="C100" s="27">
        <v>3585</v>
      </c>
      <c r="D100" s="29"/>
      <c r="E100" s="54"/>
      <c r="F100" s="37"/>
      <c r="G100" s="38"/>
      <c r="H100" s="40"/>
      <c r="I100" s="40"/>
      <c r="J100" s="40"/>
      <c r="K100" s="65"/>
      <c r="L100" s="12"/>
      <c r="M100" s="12"/>
      <c r="N100" s="12"/>
      <c r="O100" s="12"/>
      <c r="P100" s="12"/>
    </row>
    <row r="101" spans="1:16" x14ac:dyDescent="0.2">
      <c r="A101" s="15"/>
      <c r="B101" s="22" t="s">
        <v>340</v>
      </c>
      <c r="C101" s="124">
        <v>0</v>
      </c>
      <c r="D101" s="29"/>
      <c r="E101" s="56"/>
      <c r="F101" s="18">
        <f>IF(E101="YES",C101,0)</f>
        <v>0</v>
      </c>
      <c r="G101" s="38"/>
      <c r="H101" s="128" t="e">
        <f>F101*$G$103</f>
        <v>#DIV/0!</v>
      </c>
      <c r="I101" s="14"/>
      <c r="J101" s="40" t="e">
        <f>H101+I101</f>
        <v>#DIV/0!</v>
      </c>
      <c r="K101" s="66"/>
      <c r="L101" s="12"/>
      <c r="M101" s="12"/>
      <c r="N101" s="12"/>
      <c r="O101" s="12"/>
      <c r="P101" s="12"/>
    </row>
    <row r="102" spans="1:16" x14ac:dyDescent="0.2">
      <c r="A102" s="15"/>
      <c r="B102" s="127" t="s">
        <v>335</v>
      </c>
      <c r="C102" s="125">
        <v>35</v>
      </c>
      <c r="D102" s="29"/>
      <c r="E102" s="56"/>
      <c r="F102" s="18">
        <f>IF(E102="YES",C102,0)</f>
        <v>0</v>
      </c>
      <c r="G102" s="38"/>
      <c r="H102" s="128" t="e">
        <f>F102*$G$103</f>
        <v>#DIV/0!</v>
      </c>
      <c r="I102" s="14"/>
      <c r="J102" s="40" t="e">
        <f>H102+I102</f>
        <v>#DIV/0!</v>
      </c>
      <c r="K102" s="66"/>
      <c r="L102" s="12"/>
      <c r="M102" s="12"/>
      <c r="N102" s="12"/>
      <c r="O102" s="12"/>
      <c r="P102" s="12"/>
    </row>
    <row r="103" spans="1:16" ht="13.5" thickBot="1" x14ac:dyDescent="0.25">
      <c r="A103" s="15"/>
      <c r="B103" s="119" t="s">
        <v>336</v>
      </c>
      <c r="C103" s="25">
        <f>SUM(C100:C102)</f>
        <v>3620</v>
      </c>
      <c r="D103" s="29"/>
      <c r="E103" s="54"/>
      <c r="F103" s="43">
        <f>SUM(F101:F102)</f>
        <v>0</v>
      </c>
      <c r="G103" s="39" t="e">
        <f>'Equitable Share Calculator'!$D$16</f>
        <v>#DIV/0!</v>
      </c>
      <c r="H103" s="41" t="e">
        <f>SUM(H101:H102)</f>
        <v>#DIV/0!</v>
      </c>
      <c r="I103" s="41">
        <f>SUM(I101:I102)</f>
        <v>0</v>
      </c>
      <c r="J103" s="41" t="e">
        <f>SUM(J101:J102)</f>
        <v>#DIV/0!</v>
      </c>
      <c r="K103" s="65"/>
      <c r="L103" s="12"/>
      <c r="M103" s="12"/>
      <c r="N103" s="12"/>
      <c r="O103" s="12"/>
      <c r="P103" s="12"/>
    </row>
    <row r="104" spans="1:16" x14ac:dyDescent="0.2">
      <c r="A104" s="15"/>
      <c r="B104" s="19" t="s">
        <v>77</v>
      </c>
      <c r="C104" s="26"/>
      <c r="D104" s="29"/>
      <c r="E104" s="54"/>
      <c r="F104" s="37"/>
      <c r="G104" s="38"/>
      <c r="H104" s="40"/>
      <c r="I104" s="40"/>
      <c r="J104" s="40"/>
      <c r="K104" s="65"/>
      <c r="L104" s="12"/>
      <c r="M104" s="12"/>
      <c r="N104" s="12"/>
      <c r="O104" s="12"/>
      <c r="P104" s="12"/>
    </row>
    <row r="105" spans="1:16" x14ac:dyDescent="0.2">
      <c r="A105" s="15"/>
      <c r="B105" s="20" t="s">
        <v>78</v>
      </c>
      <c r="C105" s="27">
        <v>8784</v>
      </c>
      <c r="D105" s="29"/>
      <c r="E105" s="54"/>
      <c r="F105" s="37"/>
      <c r="G105" s="38"/>
      <c r="H105" s="40"/>
      <c r="I105" s="40"/>
      <c r="J105" s="40"/>
      <c r="K105" s="65"/>
      <c r="L105" s="12"/>
      <c r="M105" s="12"/>
      <c r="N105" s="12"/>
      <c r="O105" s="12"/>
      <c r="P105" s="12"/>
    </row>
    <row r="106" spans="1:16" x14ac:dyDescent="0.2">
      <c r="A106" s="15"/>
      <c r="B106" s="22" t="s">
        <v>354</v>
      </c>
      <c r="C106" s="123">
        <v>0</v>
      </c>
      <c r="D106" s="29"/>
      <c r="E106" s="56"/>
      <c r="F106" s="18">
        <f t="shared" ref="F106" si="12">IF(E106="YES",C106,0)</f>
        <v>0</v>
      </c>
      <c r="G106" s="38"/>
      <c r="H106" s="40" t="e">
        <f t="shared" ref="H106:H112" si="13">F106*$G$113</f>
        <v>#DIV/0!</v>
      </c>
      <c r="I106" s="14"/>
      <c r="J106" s="40" t="e">
        <f t="shared" ref="J106" si="14">H106+I106</f>
        <v>#DIV/0!</v>
      </c>
      <c r="K106" s="66"/>
      <c r="L106" s="12"/>
      <c r="M106" s="12"/>
      <c r="N106" s="12"/>
      <c r="O106" s="12"/>
      <c r="P106" s="12"/>
    </row>
    <row r="107" spans="1:16" hidden="1" x14ac:dyDescent="0.2">
      <c r="A107" s="15"/>
      <c r="B107" s="22" t="s">
        <v>200</v>
      </c>
      <c r="C107" s="123">
        <v>0</v>
      </c>
      <c r="D107" s="29"/>
      <c r="E107" s="56"/>
      <c r="F107" s="18">
        <f t="shared" ref="F107:F112" si="15">IF(E107="YES",C107,0)</f>
        <v>0</v>
      </c>
      <c r="G107" s="38"/>
      <c r="H107" s="40" t="e">
        <f t="shared" si="13"/>
        <v>#DIV/0!</v>
      </c>
      <c r="I107" s="14"/>
      <c r="J107" s="40" t="e">
        <f t="shared" ref="J107:J112" si="16">H107+I107</f>
        <v>#DIV/0!</v>
      </c>
      <c r="K107" s="66"/>
      <c r="L107" s="12"/>
      <c r="M107" s="12"/>
      <c r="N107" s="12"/>
      <c r="O107" s="12"/>
      <c r="P107" s="12"/>
    </row>
    <row r="108" spans="1:16" x14ac:dyDescent="0.2">
      <c r="A108" s="15"/>
      <c r="B108" s="22" t="s">
        <v>79</v>
      </c>
      <c r="C108" s="123">
        <v>157</v>
      </c>
      <c r="D108" s="29"/>
      <c r="E108" s="56"/>
      <c r="F108" s="18">
        <f t="shared" si="15"/>
        <v>0</v>
      </c>
      <c r="G108" s="38"/>
      <c r="H108" s="40" t="e">
        <f t="shared" si="13"/>
        <v>#DIV/0!</v>
      </c>
      <c r="I108" s="14"/>
      <c r="J108" s="40" t="e">
        <f t="shared" si="16"/>
        <v>#DIV/0!</v>
      </c>
      <c r="K108" s="66"/>
      <c r="L108" s="12"/>
      <c r="M108" s="12"/>
      <c r="N108" s="12"/>
      <c r="O108" s="12"/>
      <c r="P108" s="12"/>
    </row>
    <row r="109" spans="1:16" x14ac:dyDescent="0.2">
      <c r="A109" s="15"/>
      <c r="B109" s="22" t="s">
        <v>80</v>
      </c>
      <c r="C109" s="123">
        <v>0</v>
      </c>
      <c r="D109" s="29"/>
      <c r="E109" s="56"/>
      <c r="F109" s="18">
        <f t="shared" si="15"/>
        <v>0</v>
      </c>
      <c r="G109" s="38"/>
      <c r="H109" s="40" t="e">
        <f t="shared" si="13"/>
        <v>#DIV/0!</v>
      </c>
      <c r="I109" s="14"/>
      <c r="J109" s="40" t="e">
        <f t="shared" si="16"/>
        <v>#DIV/0!</v>
      </c>
      <c r="K109" s="66"/>
      <c r="L109" s="12"/>
      <c r="M109" s="12"/>
      <c r="N109" s="12"/>
      <c r="O109" s="12"/>
      <c r="P109" s="12"/>
    </row>
    <row r="110" spans="1:16" x14ac:dyDescent="0.2">
      <c r="A110" s="15"/>
      <c r="B110" s="22" t="s">
        <v>81</v>
      </c>
      <c r="C110" s="123">
        <v>0</v>
      </c>
      <c r="D110" s="29"/>
      <c r="E110" s="56"/>
      <c r="F110" s="18">
        <f t="shared" si="15"/>
        <v>0</v>
      </c>
      <c r="G110" s="38"/>
      <c r="H110" s="40" t="e">
        <f t="shared" si="13"/>
        <v>#DIV/0!</v>
      </c>
      <c r="I110" s="14"/>
      <c r="J110" s="40" t="e">
        <f t="shared" si="16"/>
        <v>#DIV/0!</v>
      </c>
      <c r="K110" s="66"/>
      <c r="L110" s="12"/>
      <c r="M110" s="12"/>
      <c r="N110" s="12"/>
      <c r="O110" s="12"/>
      <c r="P110" s="12"/>
    </row>
    <row r="111" spans="1:16" x14ac:dyDescent="0.2">
      <c r="A111" s="15"/>
      <c r="B111" s="22" t="s">
        <v>337</v>
      </c>
      <c r="C111" s="123">
        <v>12</v>
      </c>
      <c r="D111" s="29"/>
      <c r="E111" s="56"/>
      <c r="F111" s="18">
        <f t="shared" si="15"/>
        <v>0</v>
      </c>
      <c r="G111" s="38"/>
      <c r="H111" s="40" t="e">
        <f t="shared" si="13"/>
        <v>#DIV/0!</v>
      </c>
      <c r="I111" s="14"/>
      <c r="J111" s="40" t="e">
        <f t="shared" si="16"/>
        <v>#DIV/0!</v>
      </c>
      <c r="K111" s="66"/>
      <c r="L111" s="12"/>
      <c r="M111" s="12"/>
      <c r="N111" s="12"/>
      <c r="O111" s="12"/>
      <c r="P111" s="12"/>
    </row>
    <row r="112" spans="1:16" x14ac:dyDescent="0.2">
      <c r="A112" s="15"/>
      <c r="B112" s="22" t="s">
        <v>82</v>
      </c>
      <c r="C112" s="123">
        <v>0</v>
      </c>
      <c r="D112" s="29"/>
      <c r="E112" s="56"/>
      <c r="F112" s="18">
        <f t="shared" si="15"/>
        <v>0</v>
      </c>
      <c r="G112" s="38"/>
      <c r="H112" s="40" t="e">
        <f t="shared" si="13"/>
        <v>#DIV/0!</v>
      </c>
      <c r="I112" s="14"/>
      <c r="J112" s="40" t="e">
        <f t="shared" si="16"/>
        <v>#DIV/0!</v>
      </c>
      <c r="K112" s="66"/>
      <c r="L112" s="12"/>
      <c r="M112" s="12"/>
      <c r="N112" s="12"/>
      <c r="O112" s="12"/>
      <c r="P112" s="12"/>
    </row>
    <row r="113" spans="1:16" ht="13.5" thickBot="1" x14ac:dyDescent="0.25">
      <c r="A113" s="15"/>
      <c r="B113" s="28" t="s">
        <v>83</v>
      </c>
      <c r="C113" s="25">
        <f>SUM(C105:C112)</f>
        <v>8953</v>
      </c>
      <c r="D113" s="29"/>
      <c r="E113" s="54"/>
      <c r="F113" s="43">
        <f>SUM(F106:F112)</f>
        <v>0</v>
      </c>
      <c r="G113" s="39" t="e">
        <f>'Equitable Share Calculator'!$D$16</f>
        <v>#DIV/0!</v>
      </c>
      <c r="H113" s="41" t="e">
        <f>SUM(H106:H112)</f>
        <v>#DIV/0!</v>
      </c>
      <c r="I113" s="41">
        <f>SUM(I106:I112)</f>
        <v>0</v>
      </c>
      <c r="J113" s="41" t="e">
        <f>SUM(J106:J112)</f>
        <v>#DIV/0!</v>
      </c>
      <c r="K113" s="65"/>
      <c r="L113" s="12"/>
      <c r="M113" s="12"/>
      <c r="N113" s="12"/>
      <c r="O113" s="12"/>
      <c r="P113" s="12"/>
    </row>
    <row r="114" spans="1:16" x14ac:dyDescent="0.2">
      <c r="A114" s="15"/>
      <c r="B114" s="19" t="s">
        <v>84</v>
      </c>
      <c r="C114" s="26"/>
      <c r="D114" s="29"/>
      <c r="E114" s="54"/>
      <c r="F114" s="37"/>
      <c r="G114" s="38"/>
      <c r="H114" s="40"/>
      <c r="I114" s="40"/>
      <c r="J114" s="40"/>
      <c r="K114" s="65"/>
      <c r="L114" s="12"/>
      <c r="M114" s="12"/>
      <c r="N114" s="12"/>
      <c r="O114" s="12"/>
      <c r="P114" s="12"/>
    </row>
    <row r="115" spans="1:16" x14ac:dyDescent="0.2">
      <c r="A115" s="15"/>
      <c r="B115" s="20" t="s">
        <v>85</v>
      </c>
      <c r="C115" s="27">
        <v>2426</v>
      </c>
      <c r="D115" s="29"/>
      <c r="E115" s="54"/>
      <c r="F115" s="37"/>
      <c r="G115" s="38"/>
      <c r="H115" s="40"/>
      <c r="I115" s="40"/>
      <c r="J115" s="40"/>
      <c r="K115" s="65"/>
      <c r="L115" s="12"/>
      <c r="M115" s="12"/>
      <c r="N115" s="12"/>
      <c r="O115" s="12"/>
      <c r="P115" s="12"/>
    </row>
    <row r="116" spans="1:16" x14ac:dyDescent="0.2">
      <c r="A116" s="15"/>
      <c r="B116" s="22" t="s">
        <v>363</v>
      </c>
      <c r="C116" s="123">
        <v>0</v>
      </c>
      <c r="D116" s="29"/>
      <c r="E116" s="56"/>
      <c r="F116" s="18">
        <f>IF(E116="YES",C116,0)</f>
        <v>0</v>
      </c>
      <c r="G116" s="38"/>
      <c r="H116" s="40" t="e">
        <f>F116*$G$120</f>
        <v>#DIV/0!</v>
      </c>
      <c r="I116" s="14"/>
      <c r="J116" s="40" t="e">
        <f>H116+I116</f>
        <v>#DIV/0!</v>
      </c>
      <c r="K116" s="66"/>
      <c r="L116" s="12"/>
      <c r="M116" s="12"/>
      <c r="N116" s="12"/>
      <c r="O116" s="12"/>
      <c r="P116" s="12"/>
    </row>
    <row r="117" spans="1:16" x14ac:dyDescent="0.2">
      <c r="A117" s="15"/>
      <c r="B117" s="22" t="s">
        <v>86</v>
      </c>
      <c r="C117" s="123">
        <v>368</v>
      </c>
      <c r="D117" s="29"/>
      <c r="E117" s="56"/>
      <c r="F117" s="18">
        <f>IF(E117="YES",C117,0)</f>
        <v>0</v>
      </c>
      <c r="G117" s="38"/>
      <c r="H117" s="40" t="e">
        <f>F117*$G$120</f>
        <v>#DIV/0!</v>
      </c>
      <c r="I117" s="14"/>
      <c r="J117" s="40" t="e">
        <f>H117+I117</f>
        <v>#DIV/0!</v>
      </c>
      <c r="K117" s="66"/>
      <c r="L117" s="12"/>
      <c r="M117" s="12"/>
      <c r="N117" s="12"/>
      <c r="O117" s="12"/>
      <c r="P117" s="12"/>
    </row>
    <row r="118" spans="1:16" x14ac:dyDescent="0.2">
      <c r="A118" s="15"/>
      <c r="B118" s="22" t="s">
        <v>338</v>
      </c>
      <c r="C118" s="123">
        <v>84</v>
      </c>
      <c r="D118" s="29"/>
      <c r="E118" s="56"/>
      <c r="F118" s="18">
        <f>IF(E118="YES",C118,0)</f>
        <v>0</v>
      </c>
      <c r="G118" s="38"/>
      <c r="H118" s="40" t="e">
        <f>F118*$G$120</f>
        <v>#DIV/0!</v>
      </c>
      <c r="I118" s="14"/>
      <c r="J118" s="40" t="e">
        <f>H118+I118</f>
        <v>#DIV/0!</v>
      </c>
      <c r="K118" s="66"/>
      <c r="L118" s="12"/>
      <c r="M118" s="12"/>
      <c r="N118" s="12"/>
      <c r="O118" s="12"/>
      <c r="P118" s="12"/>
    </row>
    <row r="119" spans="1:16" x14ac:dyDescent="0.2">
      <c r="A119" s="15"/>
      <c r="B119" s="22" t="s">
        <v>87</v>
      </c>
      <c r="C119" s="123">
        <v>135</v>
      </c>
      <c r="D119" s="29"/>
      <c r="E119" s="56"/>
      <c r="F119" s="18">
        <f>IF(E119="YES",C119,0)</f>
        <v>0</v>
      </c>
      <c r="G119" s="38"/>
      <c r="H119" s="40" t="e">
        <f>F119*$G$120</f>
        <v>#DIV/0!</v>
      </c>
      <c r="I119" s="14"/>
      <c r="J119" s="40" t="e">
        <f>H119+I119</f>
        <v>#DIV/0!</v>
      </c>
      <c r="K119" s="66"/>
      <c r="L119" s="12"/>
      <c r="M119" s="12"/>
      <c r="N119" s="12"/>
      <c r="O119" s="12"/>
      <c r="P119" s="12"/>
    </row>
    <row r="120" spans="1:16" ht="13.5" thickBot="1" x14ac:dyDescent="0.25">
      <c r="A120" s="15"/>
      <c r="B120" s="28" t="s">
        <v>88</v>
      </c>
      <c r="C120" s="25">
        <f>SUM(C115:C119)</f>
        <v>3013</v>
      </c>
      <c r="D120" s="29"/>
      <c r="E120" s="54"/>
      <c r="F120" s="43">
        <f>SUM(F116:F119)</f>
        <v>0</v>
      </c>
      <c r="G120" s="39" t="e">
        <f>'Equitable Share Calculator'!$D$16</f>
        <v>#DIV/0!</v>
      </c>
      <c r="H120" s="41" t="e">
        <f>SUM(H116:H119)</f>
        <v>#DIV/0!</v>
      </c>
      <c r="I120" s="41">
        <f>SUM(I116:I119)</f>
        <v>0</v>
      </c>
      <c r="J120" s="41" t="e">
        <f>SUM(J116:J119)</f>
        <v>#DIV/0!</v>
      </c>
      <c r="K120" s="65"/>
      <c r="L120" s="12"/>
      <c r="M120" s="12"/>
      <c r="N120" s="12"/>
      <c r="O120" s="12"/>
      <c r="P120" s="12"/>
    </row>
    <row r="121" spans="1:16" x14ac:dyDescent="0.2">
      <c r="A121" s="15"/>
      <c r="B121" s="19" t="s">
        <v>89</v>
      </c>
      <c r="C121" s="26"/>
      <c r="D121" s="29"/>
      <c r="E121" s="54"/>
      <c r="F121" s="37"/>
      <c r="G121" s="38"/>
      <c r="H121" s="40"/>
      <c r="I121" s="40"/>
      <c r="J121" s="40"/>
      <c r="K121" s="65"/>
      <c r="L121" s="12"/>
      <c r="M121" s="12"/>
      <c r="N121" s="12"/>
      <c r="O121" s="12"/>
      <c r="P121" s="12"/>
    </row>
    <row r="122" spans="1:16" x14ac:dyDescent="0.2">
      <c r="A122" s="15"/>
      <c r="B122" s="20" t="s">
        <v>90</v>
      </c>
      <c r="C122" s="27">
        <v>23836</v>
      </c>
      <c r="D122" s="29"/>
      <c r="E122" s="54"/>
      <c r="F122" s="37"/>
      <c r="G122" s="38"/>
      <c r="H122" s="40"/>
      <c r="I122" s="40"/>
      <c r="J122" s="40"/>
      <c r="K122" s="65"/>
      <c r="L122" s="12"/>
      <c r="M122" s="12"/>
      <c r="N122" s="12"/>
      <c r="O122" s="12"/>
      <c r="P122" s="12"/>
    </row>
    <row r="123" spans="1:16" x14ac:dyDescent="0.2">
      <c r="A123" s="15"/>
      <c r="B123" s="22" t="s">
        <v>91</v>
      </c>
      <c r="C123" s="124">
        <v>145</v>
      </c>
      <c r="D123" s="29"/>
      <c r="E123" s="56"/>
      <c r="F123" s="18">
        <f t="shared" ref="F123:F151" si="17">IF(E123="YES",C123,0)</f>
        <v>0</v>
      </c>
      <c r="G123" s="38"/>
      <c r="H123" s="40" t="e">
        <f t="shared" ref="H123:H128" si="18">F123*$G$152</f>
        <v>#DIV/0!</v>
      </c>
      <c r="I123" s="14"/>
      <c r="J123" s="40" t="e">
        <f t="shared" ref="J123:J151" si="19">H123+I123</f>
        <v>#DIV/0!</v>
      </c>
      <c r="K123" s="66"/>
      <c r="L123" s="12"/>
      <c r="M123" s="12"/>
      <c r="N123" s="12"/>
      <c r="O123" s="12"/>
      <c r="P123" s="12"/>
    </row>
    <row r="124" spans="1:16" x14ac:dyDescent="0.2">
      <c r="A124" s="15"/>
      <c r="B124" s="22" t="s">
        <v>92</v>
      </c>
      <c r="C124" s="124">
        <v>168</v>
      </c>
      <c r="D124" s="29"/>
      <c r="E124" s="56"/>
      <c r="F124" s="18">
        <f t="shared" si="17"/>
        <v>0</v>
      </c>
      <c r="G124" s="38"/>
      <c r="H124" s="40" t="e">
        <f t="shared" si="18"/>
        <v>#DIV/0!</v>
      </c>
      <c r="I124" s="14"/>
      <c r="J124" s="40" t="e">
        <f t="shared" si="19"/>
        <v>#DIV/0!</v>
      </c>
      <c r="K124" s="66"/>
      <c r="L124" s="12"/>
      <c r="M124" s="12"/>
      <c r="N124" s="12"/>
      <c r="O124" s="12"/>
      <c r="P124" s="12"/>
    </row>
    <row r="125" spans="1:16" x14ac:dyDescent="0.2">
      <c r="A125" s="15"/>
      <c r="B125" s="22" t="s">
        <v>339</v>
      </c>
      <c r="C125" s="124">
        <v>120</v>
      </c>
      <c r="D125" s="29"/>
      <c r="E125" s="56"/>
      <c r="F125" s="18">
        <f t="shared" si="17"/>
        <v>0</v>
      </c>
      <c r="G125" s="38"/>
      <c r="H125" s="40" t="e">
        <f t="shared" si="18"/>
        <v>#DIV/0!</v>
      </c>
      <c r="I125" s="14"/>
      <c r="J125" s="40" t="e">
        <f t="shared" si="19"/>
        <v>#DIV/0!</v>
      </c>
      <c r="K125" s="66"/>
      <c r="L125" s="12"/>
      <c r="M125" s="12"/>
      <c r="N125" s="12"/>
      <c r="O125" s="12"/>
      <c r="P125" s="12"/>
    </row>
    <row r="126" spans="1:16" ht="12.75" customHeight="1" x14ac:dyDescent="0.2">
      <c r="A126" s="15"/>
      <c r="B126" s="22" t="s">
        <v>93</v>
      </c>
      <c r="C126" s="124">
        <v>127</v>
      </c>
      <c r="D126" s="29"/>
      <c r="E126" s="56"/>
      <c r="F126" s="18">
        <f t="shared" si="17"/>
        <v>0</v>
      </c>
      <c r="G126" s="38"/>
      <c r="H126" s="40" t="e">
        <f t="shared" si="18"/>
        <v>#DIV/0!</v>
      </c>
      <c r="I126" s="14"/>
      <c r="J126" s="40" t="e">
        <f t="shared" si="19"/>
        <v>#DIV/0!</v>
      </c>
      <c r="K126" s="66"/>
      <c r="L126" s="12"/>
      <c r="M126" s="12"/>
      <c r="N126" s="12"/>
      <c r="O126" s="12"/>
      <c r="P126" s="12"/>
    </row>
    <row r="127" spans="1:16" x14ac:dyDescent="0.2">
      <c r="A127" s="15"/>
      <c r="B127" s="22" t="s">
        <v>341</v>
      </c>
      <c r="C127" s="124">
        <v>179</v>
      </c>
      <c r="D127" s="29"/>
      <c r="E127" s="56"/>
      <c r="F127" s="18">
        <f t="shared" si="17"/>
        <v>0</v>
      </c>
      <c r="G127" s="38"/>
      <c r="H127" s="40" t="e">
        <f t="shared" si="18"/>
        <v>#DIV/0!</v>
      </c>
      <c r="I127" s="14"/>
      <c r="J127" s="40" t="e">
        <f t="shared" si="19"/>
        <v>#DIV/0!</v>
      </c>
      <c r="K127" s="66"/>
      <c r="L127" s="12"/>
      <c r="M127" s="12"/>
      <c r="N127" s="12"/>
      <c r="O127" s="12"/>
      <c r="P127" s="12"/>
    </row>
    <row r="128" spans="1:16" x14ac:dyDescent="0.2">
      <c r="A128" s="15"/>
      <c r="B128" s="22" t="s">
        <v>342</v>
      </c>
      <c r="C128" s="124">
        <v>44</v>
      </c>
      <c r="D128" s="29"/>
      <c r="E128" s="56"/>
      <c r="F128" s="18">
        <f t="shared" si="17"/>
        <v>0</v>
      </c>
      <c r="G128" s="38"/>
      <c r="H128" s="40" t="e">
        <f t="shared" si="18"/>
        <v>#DIV/0!</v>
      </c>
      <c r="I128" s="14"/>
      <c r="J128" s="40" t="e">
        <f t="shared" si="19"/>
        <v>#DIV/0!</v>
      </c>
      <c r="K128" s="66"/>
      <c r="L128" s="12"/>
      <c r="M128" s="12"/>
      <c r="N128" s="12"/>
      <c r="O128" s="12"/>
      <c r="P128" s="12"/>
    </row>
    <row r="129" spans="1:16" x14ac:dyDescent="0.2">
      <c r="A129" s="15"/>
      <c r="B129" s="22" t="s">
        <v>365</v>
      </c>
      <c r="C129" s="124">
        <v>59</v>
      </c>
      <c r="D129" s="29"/>
      <c r="E129" s="56"/>
      <c r="F129" s="18">
        <f t="shared" si="17"/>
        <v>0</v>
      </c>
      <c r="G129" s="38"/>
      <c r="H129" s="40" t="e">
        <f t="shared" ref="H129" si="20">F129*$G$152</f>
        <v>#DIV/0!</v>
      </c>
      <c r="I129" s="14"/>
      <c r="J129" s="40" t="e">
        <f t="shared" ref="J129" si="21">H129+I129</f>
        <v>#DIV/0!</v>
      </c>
      <c r="K129" s="66"/>
      <c r="L129" s="12"/>
      <c r="M129" s="12"/>
      <c r="N129" s="12"/>
      <c r="O129" s="12"/>
      <c r="P129" s="12"/>
    </row>
    <row r="130" spans="1:16" x14ac:dyDescent="0.2">
      <c r="A130" s="15"/>
      <c r="B130" s="22" t="s">
        <v>94</v>
      </c>
      <c r="C130" s="124">
        <v>1511</v>
      </c>
      <c r="D130" s="29"/>
      <c r="E130" s="56"/>
      <c r="F130" s="18">
        <f t="shared" si="17"/>
        <v>0</v>
      </c>
      <c r="G130" s="38"/>
      <c r="H130" s="40" t="e">
        <f t="shared" ref="H130:H151" si="22">F130*$G$152</f>
        <v>#DIV/0!</v>
      </c>
      <c r="I130" s="14"/>
      <c r="J130" s="40" t="e">
        <f t="shared" si="19"/>
        <v>#DIV/0!</v>
      </c>
      <c r="K130" s="66"/>
      <c r="L130" s="12"/>
      <c r="M130" s="12"/>
      <c r="N130" s="12"/>
      <c r="O130" s="12"/>
      <c r="P130" s="12"/>
    </row>
    <row r="131" spans="1:16" x14ac:dyDescent="0.2">
      <c r="A131" s="15"/>
      <c r="B131" s="22" t="s">
        <v>95</v>
      </c>
      <c r="C131" s="124">
        <v>346</v>
      </c>
      <c r="D131" s="29"/>
      <c r="E131" s="56"/>
      <c r="F131" s="18">
        <f t="shared" si="17"/>
        <v>0</v>
      </c>
      <c r="G131" s="38"/>
      <c r="H131" s="40" t="e">
        <f t="shared" si="22"/>
        <v>#DIV/0!</v>
      </c>
      <c r="I131" s="14"/>
      <c r="J131" s="40" t="e">
        <f t="shared" si="19"/>
        <v>#DIV/0!</v>
      </c>
      <c r="K131" s="66"/>
      <c r="L131" s="12"/>
      <c r="M131" s="12"/>
      <c r="N131" s="12"/>
      <c r="O131" s="12"/>
      <c r="P131" s="12"/>
    </row>
    <row r="132" spans="1:16" x14ac:dyDescent="0.2">
      <c r="A132" s="15"/>
      <c r="B132" s="22" t="s">
        <v>357</v>
      </c>
      <c r="C132" s="124">
        <v>0</v>
      </c>
      <c r="D132" s="29"/>
      <c r="E132" s="56"/>
      <c r="F132" s="18">
        <f>IF(E132="YES",C132,0)</f>
        <v>0</v>
      </c>
      <c r="G132" s="38"/>
      <c r="H132" s="40" t="e">
        <f t="shared" si="22"/>
        <v>#DIV/0!</v>
      </c>
      <c r="I132" s="14"/>
      <c r="J132" s="40" t="e">
        <f t="shared" ref="J132" si="23">H132+I132</f>
        <v>#DIV/0!</v>
      </c>
      <c r="K132" s="66"/>
      <c r="L132" s="12"/>
      <c r="M132" s="12"/>
      <c r="N132" s="12"/>
      <c r="O132" s="12"/>
      <c r="P132" s="12"/>
    </row>
    <row r="133" spans="1:16" x14ac:dyDescent="0.2">
      <c r="A133" s="15"/>
      <c r="B133" s="22" t="s">
        <v>343</v>
      </c>
      <c r="C133" s="124">
        <v>0</v>
      </c>
      <c r="D133" s="29"/>
      <c r="E133" s="56"/>
      <c r="F133" s="18">
        <f t="shared" si="17"/>
        <v>0</v>
      </c>
      <c r="G133" s="38"/>
      <c r="H133" s="40" t="e">
        <f t="shared" si="22"/>
        <v>#DIV/0!</v>
      </c>
      <c r="I133" s="14"/>
      <c r="J133" s="40" t="e">
        <f t="shared" si="19"/>
        <v>#DIV/0!</v>
      </c>
      <c r="K133" s="66"/>
      <c r="L133" s="12"/>
      <c r="M133" s="12"/>
      <c r="N133" s="12"/>
      <c r="O133" s="12"/>
      <c r="P133" s="12"/>
    </row>
    <row r="134" spans="1:16" x14ac:dyDescent="0.2">
      <c r="A134" s="15"/>
      <c r="B134" s="22" t="s">
        <v>96</v>
      </c>
      <c r="C134" s="124">
        <v>38</v>
      </c>
      <c r="D134" s="29"/>
      <c r="E134" s="56"/>
      <c r="F134" s="18">
        <f t="shared" si="17"/>
        <v>0</v>
      </c>
      <c r="G134" s="38"/>
      <c r="H134" s="40" t="e">
        <f t="shared" si="22"/>
        <v>#DIV/0!</v>
      </c>
      <c r="I134" s="14"/>
      <c r="J134" s="40" t="e">
        <f t="shared" si="19"/>
        <v>#DIV/0!</v>
      </c>
      <c r="K134" s="66"/>
      <c r="L134" s="12"/>
      <c r="M134" s="12"/>
      <c r="N134" s="12"/>
      <c r="O134" s="12"/>
      <c r="P134" s="12"/>
    </row>
    <row r="135" spans="1:16" x14ac:dyDescent="0.2">
      <c r="A135" s="15"/>
      <c r="B135" s="22" t="s">
        <v>97</v>
      </c>
      <c r="C135" s="124">
        <v>0</v>
      </c>
      <c r="D135" s="29"/>
      <c r="E135" s="56"/>
      <c r="F135" s="18">
        <f t="shared" si="17"/>
        <v>0</v>
      </c>
      <c r="G135" s="38"/>
      <c r="H135" s="40" t="e">
        <f t="shared" si="22"/>
        <v>#DIV/0!</v>
      </c>
      <c r="I135" s="14"/>
      <c r="J135" s="40" t="e">
        <f t="shared" si="19"/>
        <v>#DIV/0!</v>
      </c>
      <c r="K135" s="66"/>
      <c r="L135" s="12"/>
      <c r="M135" s="12"/>
      <c r="N135" s="12"/>
      <c r="O135" s="12"/>
      <c r="P135" s="12"/>
    </row>
    <row r="136" spans="1:16" x14ac:dyDescent="0.2">
      <c r="A136" s="15"/>
      <c r="B136" s="22" t="s">
        <v>98</v>
      </c>
      <c r="C136" s="124">
        <v>0</v>
      </c>
      <c r="D136" s="29"/>
      <c r="E136" s="56"/>
      <c r="F136" s="18">
        <f t="shared" si="17"/>
        <v>0</v>
      </c>
      <c r="G136" s="38"/>
      <c r="H136" s="40" t="e">
        <f t="shared" si="22"/>
        <v>#DIV/0!</v>
      </c>
      <c r="I136" s="14"/>
      <c r="J136" s="40" t="e">
        <f t="shared" si="19"/>
        <v>#DIV/0!</v>
      </c>
      <c r="K136" s="66"/>
      <c r="L136" s="12"/>
      <c r="M136" s="12"/>
      <c r="N136" s="12"/>
      <c r="O136" s="12"/>
      <c r="P136" s="12"/>
    </row>
    <row r="137" spans="1:16" x14ac:dyDescent="0.2">
      <c r="A137" s="15"/>
      <c r="B137" s="22" t="s">
        <v>99</v>
      </c>
      <c r="C137" s="124">
        <v>147</v>
      </c>
      <c r="D137" s="29"/>
      <c r="E137" s="56"/>
      <c r="F137" s="18">
        <f t="shared" si="17"/>
        <v>0</v>
      </c>
      <c r="G137" s="38"/>
      <c r="H137" s="40" t="e">
        <f t="shared" si="22"/>
        <v>#DIV/0!</v>
      </c>
      <c r="I137" s="14"/>
      <c r="J137" s="40" t="e">
        <f t="shared" si="19"/>
        <v>#DIV/0!</v>
      </c>
      <c r="K137" s="66"/>
      <c r="L137" s="12"/>
      <c r="M137" s="12"/>
      <c r="N137" s="12"/>
      <c r="O137" s="12"/>
      <c r="P137" s="12"/>
    </row>
    <row r="138" spans="1:16" x14ac:dyDescent="0.2">
      <c r="A138" s="15"/>
      <c r="B138" s="22" t="s">
        <v>100</v>
      </c>
      <c r="C138" s="124">
        <v>8</v>
      </c>
      <c r="D138" s="29"/>
      <c r="E138" s="56"/>
      <c r="F138" s="18">
        <f t="shared" si="17"/>
        <v>0</v>
      </c>
      <c r="G138" s="38"/>
      <c r="H138" s="40" t="e">
        <f t="shared" si="22"/>
        <v>#DIV/0!</v>
      </c>
      <c r="I138" s="14"/>
      <c r="J138" s="40" t="e">
        <f t="shared" si="19"/>
        <v>#DIV/0!</v>
      </c>
      <c r="K138" s="66"/>
      <c r="L138" s="12"/>
      <c r="M138" s="12"/>
      <c r="N138" s="12"/>
      <c r="O138" s="12"/>
      <c r="P138" s="12"/>
    </row>
    <row r="139" spans="1:16" x14ac:dyDescent="0.2">
      <c r="A139" s="15"/>
      <c r="B139" s="22" t="s">
        <v>101</v>
      </c>
      <c r="C139" s="124">
        <v>63</v>
      </c>
      <c r="D139" s="29"/>
      <c r="E139" s="56"/>
      <c r="F139" s="18">
        <f t="shared" si="17"/>
        <v>0</v>
      </c>
      <c r="G139" s="38"/>
      <c r="H139" s="40" t="e">
        <f t="shared" si="22"/>
        <v>#DIV/0!</v>
      </c>
      <c r="I139" s="14"/>
      <c r="J139" s="40" t="e">
        <f t="shared" si="19"/>
        <v>#DIV/0!</v>
      </c>
      <c r="K139" s="66"/>
      <c r="L139" s="12"/>
      <c r="M139" s="12"/>
      <c r="N139" s="12"/>
      <c r="O139" s="12"/>
      <c r="P139" s="12"/>
    </row>
    <row r="140" spans="1:16" x14ac:dyDescent="0.2">
      <c r="A140" s="15"/>
      <c r="B140" s="22" t="s">
        <v>102</v>
      </c>
      <c r="C140" s="124">
        <v>73</v>
      </c>
      <c r="D140" s="29"/>
      <c r="E140" s="56"/>
      <c r="F140" s="18">
        <f t="shared" si="17"/>
        <v>0</v>
      </c>
      <c r="G140" s="38"/>
      <c r="H140" s="40" t="e">
        <f t="shared" si="22"/>
        <v>#DIV/0!</v>
      </c>
      <c r="I140" s="14"/>
      <c r="J140" s="40" t="e">
        <f t="shared" si="19"/>
        <v>#DIV/0!</v>
      </c>
      <c r="K140" s="66"/>
      <c r="L140" s="12"/>
      <c r="M140" s="12"/>
      <c r="N140" s="12"/>
      <c r="O140" s="12"/>
      <c r="P140" s="12"/>
    </row>
    <row r="141" spans="1:16" x14ac:dyDescent="0.2">
      <c r="A141" s="15"/>
      <c r="B141" s="22" t="s">
        <v>103</v>
      </c>
      <c r="C141" s="124">
        <v>0</v>
      </c>
      <c r="D141" s="29"/>
      <c r="E141" s="56"/>
      <c r="F141" s="18">
        <f t="shared" si="17"/>
        <v>0</v>
      </c>
      <c r="G141" s="38"/>
      <c r="H141" s="40" t="e">
        <f t="shared" si="22"/>
        <v>#DIV/0!</v>
      </c>
      <c r="I141" s="14"/>
      <c r="J141" s="40" t="e">
        <f t="shared" si="19"/>
        <v>#DIV/0!</v>
      </c>
      <c r="K141" s="66"/>
      <c r="L141" s="12"/>
      <c r="M141" s="12"/>
      <c r="N141" s="12"/>
      <c r="O141" s="12"/>
      <c r="P141" s="12"/>
    </row>
    <row r="142" spans="1:16" x14ac:dyDescent="0.2">
      <c r="A142" s="15"/>
      <c r="B142" s="22" t="s">
        <v>104</v>
      </c>
      <c r="C142" s="124">
        <v>0</v>
      </c>
      <c r="D142" s="29"/>
      <c r="E142" s="56"/>
      <c r="F142" s="18">
        <f t="shared" si="17"/>
        <v>0</v>
      </c>
      <c r="G142" s="38"/>
      <c r="H142" s="40" t="e">
        <f t="shared" si="22"/>
        <v>#DIV/0!</v>
      </c>
      <c r="I142" s="14"/>
      <c r="J142" s="40" t="e">
        <f t="shared" si="19"/>
        <v>#DIV/0!</v>
      </c>
      <c r="K142" s="66"/>
      <c r="L142" s="12"/>
      <c r="M142" s="12"/>
      <c r="N142" s="12"/>
      <c r="O142" s="12"/>
      <c r="P142" s="12"/>
    </row>
    <row r="143" spans="1:16" x14ac:dyDescent="0.2">
      <c r="A143" s="15"/>
      <c r="B143" s="22" t="s">
        <v>105</v>
      </c>
      <c r="C143" s="124">
        <v>0</v>
      </c>
      <c r="D143" s="29"/>
      <c r="E143" s="56"/>
      <c r="F143" s="18">
        <f t="shared" si="17"/>
        <v>0</v>
      </c>
      <c r="G143" s="38"/>
      <c r="H143" s="40" t="e">
        <f t="shared" si="22"/>
        <v>#DIV/0!</v>
      </c>
      <c r="I143" s="14"/>
      <c r="J143" s="40" t="e">
        <f t="shared" si="19"/>
        <v>#DIV/0!</v>
      </c>
      <c r="K143" s="66"/>
      <c r="L143" s="12"/>
      <c r="M143" s="12"/>
      <c r="N143" s="12"/>
      <c r="O143" s="12"/>
      <c r="P143" s="12"/>
    </row>
    <row r="144" spans="1:16" x14ac:dyDescent="0.2">
      <c r="A144" s="15"/>
      <c r="B144" s="22" t="s">
        <v>106</v>
      </c>
      <c r="C144" s="124">
        <v>214</v>
      </c>
      <c r="D144" s="29"/>
      <c r="E144" s="56"/>
      <c r="F144" s="18">
        <f t="shared" si="17"/>
        <v>0</v>
      </c>
      <c r="G144" s="38"/>
      <c r="H144" s="40" t="e">
        <f t="shared" si="22"/>
        <v>#DIV/0!</v>
      </c>
      <c r="I144" s="14"/>
      <c r="J144" s="40" t="e">
        <f t="shared" si="19"/>
        <v>#DIV/0!</v>
      </c>
      <c r="K144" s="66"/>
      <c r="L144" s="12"/>
      <c r="M144" s="12"/>
      <c r="N144" s="12"/>
      <c r="O144" s="12"/>
      <c r="P144" s="12"/>
    </row>
    <row r="145" spans="1:16" x14ac:dyDescent="0.2">
      <c r="A145" s="15"/>
      <c r="B145" s="22" t="s">
        <v>107</v>
      </c>
      <c r="C145" s="124">
        <v>0</v>
      </c>
      <c r="D145" s="29"/>
      <c r="E145" s="56"/>
      <c r="F145" s="18">
        <f t="shared" si="17"/>
        <v>0</v>
      </c>
      <c r="G145" s="38"/>
      <c r="H145" s="40" t="e">
        <f t="shared" si="22"/>
        <v>#DIV/0!</v>
      </c>
      <c r="I145" s="14"/>
      <c r="J145" s="40" t="e">
        <f t="shared" si="19"/>
        <v>#DIV/0!</v>
      </c>
      <c r="K145" s="66"/>
      <c r="L145" s="12"/>
      <c r="M145" s="12"/>
      <c r="N145" s="12"/>
      <c r="O145" s="12"/>
      <c r="P145" s="12"/>
    </row>
    <row r="146" spans="1:16" x14ac:dyDescent="0.2">
      <c r="A146" s="15"/>
      <c r="B146" s="22" t="s">
        <v>364</v>
      </c>
      <c r="C146" s="124">
        <v>0</v>
      </c>
      <c r="D146" s="29"/>
      <c r="E146" s="56"/>
      <c r="F146" s="18">
        <f t="shared" si="17"/>
        <v>0</v>
      </c>
      <c r="G146" s="38"/>
      <c r="H146" s="40" t="e">
        <f t="shared" si="22"/>
        <v>#DIV/0!</v>
      </c>
      <c r="I146" s="14"/>
      <c r="J146" s="40" t="e">
        <f t="shared" si="19"/>
        <v>#DIV/0!</v>
      </c>
      <c r="K146" s="66"/>
      <c r="L146" s="12"/>
      <c r="M146" s="12"/>
      <c r="N146" s="12"/>
      <c r="O146" s="12"/>
      <c r="P146" s="12"/>
    </row>
    <row r="147" spans="1:16" x14ac:dyDescent="0.2">
      <c r="A147" s="15"/>
      <c r="B147" s="22" t="s">
        <v>355</v>
      </c>
      <c r="C147" s="124">
        <v>0</v>
      </c>
      <c r="D147" s="29"/>
      <c r="E147" s="56"/>
      <c r="F147" s="18">
        <f t="shared" si="17"/>
        <v>0</v>
      </c>
      <c r="G147" s="38"/>
      <c r="H147" s="40" t="e">
        <f t="shared" si="22"/>
        <v>#DIV/0!</v>
      </c>
      <c r="I147" s="14"/>
      <c r="J147" s="40" t="e">
        <f t="shared" si="19"/>
        <v>#DIV/0!</v>
      </c>
      <c r="K147" s="66"/>
      <c r="L147" s="12"/>
      <c r="M147" s="12"/>
      <c r="N147" s="12"/>
      <c r="O147" s="12"/>
      <c r="P147" s="12"/>
    </row>
    <row r="148" spans="1:16" x14ac:dyDescent="0.2">
      <c r="A148" s="15"/>
      <c r="B148" s="22" t="s">
        <v>108</v>
      </c>
      <c r="C148" s="124">
        <v>146</v>
      </c>
      <c r="D148" s="29"/>
      <c r="E148" s="56"/>
      <c r="F148" s="18">
        <f t="shared" si="17"/>
        <v>0</v>
      </c>
      <c r="G148" s="38"/>
      <c r="H148" s="40" t="e">
        <f t="shared" si="22"/>
        <v>#DIV/0!</v>
      </c>
      <c r="I148" s="14"/>
      <c r="J148" s="40" t="e">
        <f t="shared" si="19"/>
        <v>#DIV/0!</v>
      </c>
      <c r="K148" s="66"/>
      <c r="L148" s="12"/>
      <c r="M148" s="12"/>
      <c r="N148" s="12"/>
      <c r="O148" s="12"/>
      <c r="P148" s="12"/>
    </row>
    <row r="149" spans="1:16" x14ac:dyDescent="0.2">
      <c r="A149" s="15"/>
      <c r="B149" s="22" t="s">
        <v>344</v>
      </c>
      <c r="C149" s="124">
        <v>73</v>
      </c>
      <c r="D149" s="29"/>
      <c r="E149" s="56"/>
      <c r="F149" s="18">
        <f t="shared" si="17"/>
        <v>0</v>
      </c>
      <c r="G149" s="38"/>
      <c r="H149" s="40" t="e">
        <f t="shared" si="22"/>
        <v>#DIV/0!</v>
      </c>
      <c r="I149" s="14"/>
      <c r="J149" s="40" t="e">
        <f t="shared" si="19"/>
        <v>#DIV/0!</v>
      </c>
      <c r="K149" s="66"/>
      <c r="L149" s="12"/>
      <c r="M149" s="12"/>
      <c r="N149" s="12"/>
      <c r="O149" s="12"/>
      <c r="P149" s="12"/>
    </row>
    <row r="150" spans="1:16" x14ac:dyDescent="0.2">
      <c r="A150" s="15"/>
      <c r="B150" s="22" t="s">
        <v>345</v>
      </c>
      <c r="C150" s="124">
        <v>0</v>
      </c>
      <c r="D150" s="29"/>
      <c r="E150" s="56"/>
      <c r="F150" s="18">
        <f t="shared" si="17"/>
        <v>0</v>
      </c>
      <c r="G150" s="38"/>
      <c r="H150" s="40" t="e">
        <f t="shared" si="22"/>
        <v>#DIV/0!</v>
      </c>
      <c r="I150" s="14"/>
      <c r="J150" s="40" t="e">
        <f t="shared" si="19"/>
        <v>#DIV/0!</v>
      </c>
      <c r="K150" s="66"/>
      <c r="L150" s="12"/>
      <c r="M150" s="12"/>
      <c r="N150" s="12"/>
      <c r="O150" s="12"/>
      <c r="P150" s="12"/>
    </row>
    <row r="151" spans="1:16" hidden="1" x14ac:dyDescent="0.2">
      <c r="A151" s="15"/>
      <c r="B151" s="22" t="s">
        <v>109</v>
      </c>
      <c r="C151" s="124">
        <v>0</v>
      </c>
      <c r="D151" s="29"/>
      <c r="E151" s="56"/>
      <c r="F151" s="18">
        <f t="shared" si="17"/>
        <v>0</v>
      </c>
      <c r="G151" s="38"/>
      <c r="H151" s="40" t="e">
        <f t="shared" si="22"/>
        <v>#DIV/0!</v>
      </c>
      <c r="I151" s="14"/>
      <c r="J151" s="40" t="e">
        <f t="shared" si="19"/>
        <v>#DIV/0!</v>
      </c>
      <c r="K151" s="66"/>
      <c r="L151" s="12"/>
      <c r="M151" s="12"/>
      <c r="N151" s="12"/>
      <c r="O151" s="12"/>
      <c r="P151" s="12"/>
    </row>
    <row r="152" spans="1:16" ht="13.5" thickBot="1" x14ac:dyDescent="0.25">
      <c r="A152" s="15"/>
      <c r="B152" s="28" t="s">
        <v>110</v>
      </c>
      <c r="C152" s="25">
        <f>SUM(C122:C151)</f>
        <v>27297</v>
      </c>
      <c r="D152" s="29"/>
      <c r="E152" s="54"/>
      <c r="F152" s="43">
        <f>SUM(F123:F151)</f>
        <v>0</v>
      </c>
      <c r="G152" s="39" t="e">
        <f>'Equitable Share Calculator'!$D$16</f>
        <v>#DIV/0!</v>
      </c>
      <c r="H152" s="41" t="e">
        <f>SUM(H123:H151)</f>
        <v>#DIV/0!</v>
      </c>
      <c r="I152" s="41">
        <f>SUM(I123:I151)</f>
        <v>0</v>
      </c>
      <c r="J152" s="41" t="e">
        <f>SUM(J123:J151)</f>
        <v>#DIV/0!</v>
      </c>
      <c r="K152" s="65"/>
      <c r="L152" s="12"/>
      <c r="M152" s="12"/>
      <c r="N152" s="12"/>
      <c r="O152" s="12"/>
      <c r="P152" s="12"/>
    </row>
    <row r="153" spans="1:16" x14ac:dyDescent="0.2">
      <c r="A153" s="15"/>
      <c r="B153" s="19" t="s">
        <v>111</v>
      </c>
      <c r="C153" s="26"/>
      <c r="D153" s="29"/>
      <c r="E153" s="54"/>
      <c r="F153" s="37"/>
      <c r="G153" s="38"/>
      <c r="H153" s="40"/>
      <c r="I153" s="40"/>
      <c r="J153" s="40"/>
      <c r="K153" s="65"/>
      <c r="L153" s="12"/>
      <c r="M153" s="12"/>
      <c r="N153" s="12"/>
      <c r="O153" s="12"/>
      <c r="P153" s="12"/>
    </row>
    <row r="154" spans="1:16" x14ac:dyDescent="0.2">
      <c r="A154" s="15"/>
      <c r="B154" s="20" t="s">
        <v>112</v>
      </c>
      <c r="C154" s="27">
        <v>2382</v>
      </c>
      <c r="D154" s="29"/>
      <c r="E154" s="54"/>
      <c r="F154" s="37"/>
      <c r="G154" s="38"/>
      <c r="H154" s="40"/>
      <c r="I154" s="40"/>
      <c r="J154" s="40"/>
      <c r="K154" s="65"/>
      <c r="L154" s="12"/>
      <c r="M154" s="12"/>
      <c r="N154" s="12"/>
      <c r="O154" s="12"/>
      <c r="P154" s="12"/>
    </row>
    <row r="155" spans="1:16" x14ac:dyDescent="0.2">
      <c r="A155" s="15"/>
      <c r="B155" s="22" t="s">
        <v>346</v>
      </c>
      <c r="C155" s="123">
        <v>22</v>
      </c>
      <c r="D155" s="29"/>
      <c r="E155" s="56"/>
      <c r="F155" s="18">
        <f t="shared" ref="F155:F158" si="24">IF(E155="YES",C155,0)</f>
        <v>0</v>
      </c>
      <c r="G155" s="38"/>
      <c r="H155" s="40" t="e">
        <f>F155*$G$159</f>
        <v>#DIV/0!</v>
      </c>
      <c r="I155" s="14"/>
      <c r="J155" s="40" t="e">
        <f t="shared" ref="J155:J158" si="25">H155+I155</f>
        <v>#DIV/0!</v>
      </c>
      <c r="K155" s="66"/>
      <c r="L155" s="12"/>
      <c r="M155" s="12"/>
      <c r="N155" s="12"/>
      <c r="O155" s="12"/>
      <c r="P155" s="12"/>
    </row>
    <row r="156" spans="1:16" x14ac:dyDescent="0.2">
      <c r="A156" s="15"/>
      <c r="B156" s="22" t="s">
        <v>124</v>
      </c>
      <c r="C156" s="123">
        <v>62</v>
      </c>
      <c r="D156" s="29"/>
      <c r="E156" s="56"/>
      <c r="F156" s="18">
        <f t="shared" si="24"/>
        <v>0</v>
      </c>
      <c r="G156" s="38"/>
      <c r="H156" s="40" t="e">
        <f>F156*$G$159</f>
        <v>#DIV/0!</v>
      </c>
      <c r="I156" s="14"/>
      <c r="J156" s="40" t="e">
        <f t="shared" si="25"/>
        <v>#DIV/0!</v>
      </c>
      <c r="K156" s="66"/>
      <c r="L156" s="12"/>
      <c r="M156" s="12"/>
      <c r="N156" s="12"/>
      <c r="O156" s="12"/>
      <c r="P156" s="12"/>
    </row>
    <row r="157" spans="1:16" x14ac:dyDescent="0.2">
      <c r="A157" s="15"/>
      <c r="B157" s="22" t="s">
        <v>113</v>
      </c>
      <c r="C157" s="123">
        <v>144</v>
      </c>
      <c r="D157" s="29"/>
      <c r="E157" s="56"/>
      <c r="F157" s="18">
        <f t="shared" si="24"/>
        <v>0</v>
      </c>
      <c r="G157" s="38"/>
      <c r="H157" s="40" t="e">
        <f>F157*$G$159</f>
        <v>#DIV/0!</v>
      </c>
      <c r="I157" s="14"/>
      <c r="J157" s="40" t="e">
        <f t="shared" si="25"/>
        <v>#DIV/0!</v>
      </c>
      <c r="K157" s="66"/>
      <c r="L157" s="12"/>
      <c r="M157" s="12"/>
      <c r="N157" s="12"/>
      <c r="O157" s="12"/>
      <c r="P157" s="12"/>
    </row>
    <row r="158" spans="1:16" x14ac:dyDescent="0.2">
      <c r="A158" s="15"/>
      <c r="B158" s="22" t="s">
        <v>201</v>
      </c>
      <c r="C158" s="123">
        <v>6</v>
      </c>
      <c r="D158" s="29"/>
      <c r="E158" s="56"/>
      <c r="F158" s="18">
        <f t="shared" si="24"/>
        <v>0</v>
      </c>
      <c r="G158" s="38"/>
      <c r="H158" s="40" t="e">
        <f>F158*$G$159</f>
        <v>#DIV/0!</v>
      </c>
      <c r="I158" s="14"/>
      <c r="J158" s="40" t="e">
        <f t="shared" si="25"/>
        <v>#DIV/0!</v>
      </c>
      <c r="K158" s="66"/>
      <c r="L158" s="12"/>
      <c r="M158" s="12"/>
      <c r="N158" s="12"/>
      <c r="O158" s="12"/>
      <c r="P158" s="12"/>
    </row>
    <row r="159" spans="1:16" ht="13.5" thickBot="1" x14ac:dyDescent="0.25">
      <c r="A159" s="15"/>
      <c r="B159" s="28" t="s">
        <v>114</v>
      </c>
      <c r="C159" s="25">
        <f>SUM(C154:C158)</f>
        <v>2616</v>
      </c>
      <c r="D159" s="29"/>
      <c r="E159" s="54"/>
      <c r="F159" s="43">
        <f>SUM(F155:F158)</f>
        <v>0</v>
      </c>
      <c r="G159" s="39" t="e">
        <f>'Equitable Share Calculator'!$D$16</f>
        <v>#DIV/0!</v>
      </c>
      <c r="H159" s="41" t="e">
        <f>SUM(H155:H158)</f>
        <v>#DIV/0!</v>
      </c>
      <c r="I159" s="41">
        <f>SUM(I155:I158)</f>
        <v>0</v>
      </c>
      <c r="J159" s="41" t="e">
        <f>SUM(J155:J158)</f>
        <v>#DIV/0!</v>
      </c>
      <c r="K159" s="65"/>
      <c r="L159" s="12"/>
      <c r="M159" s="12"/>
      <c r="N159" s="12"/>
      <c r="O159" s="12"/>
      <c r="P159" s="12"/>
    </row>
    <row r="160" spans="1:16" x14ac:dyDescent="0.2">
      <c r="A160" s="15"/>
      <c r="B160" s="19" t="s">
        <v>115</v>
      </c>
      <c r="C160" s="26"/>
      <c r="D160" s="29"/>
      <c r="E160" s="54"/>
      <c r="F160" s="37"/>
      <c r="G160" s="38"/>
      <c r="H160" s="40"/>
      <c r="I160" s="40"/>
      <c r="J160" s="40"/>
      <c r="K160" s="65"/>
      <c r="L160" s="12"/>
      <c r="M160" s="12"/>
      <c r="N160" s="12"/>
      <c r="O160" s="12"/>
      <c r="P160" s="12"/>
    </row>
    <row r="161" spans="1:16" x14ac:dyDescent="0.2">
      <c r="A161" s="15"/>
      <c r="B161" s="20" t="s">
        <v>116</v>
      </c>
      <c r="C161" s="27">
        <v>2882</v>
      </c>
      <c r="D161" s="29"/>
      <c r="E161" s="54"/>
      <c r="F161" s="37"/>
      <c r="G161" s="38"/>
      <c r="H161" s="40"/>
      <c r="I161" s="40"/>
      <c r="J161" s="40"/>
      <c r="K161" s="65"/>
      <c r="L161" s="12"/>
      <c r="M161" s="12"/>
      <c r="N161" s="12"/>
      <c r="O161" s="12"/>
      <c r="P161" s="12"/>
    </row>
    <row r="162" spans="1:16" x14ac:dyDescent="0.2">
      <c r="A162" s="15"/>
      <c r="B162" s="22" t="s">
        <v>366</v>
      </c>
      <c r="C162" s="23">
        <v>51</v>
      </c>
      <c r="D162" s="29"/>
      <c r="E162" s="56"/>
      <c r="F162" s="18">
        <f>IF(E162="YES",C162,0)</f>
        <v>0</v>
      </c>
      <c r="G162" s="38"/>
      <c r="H162" s="40" t="e">
        <f>F162*$G$89</f>
        <v>#DIV/0!</v>
      </c>
      <c r="I162" s="14"/>
      <c r="J162" s="40" t="e">
        <f>H162+I162</f>
        <v>#DIV/0!</v>
      </c>
      <c r="K162" s="66"/>
      <c r="L162" s="12"/>
      <c r="M162" s="12"/>
      <c r="N162" s="12"/>
      <c r="O162" s="12"/>
      <c r="P162" s="12"/>
    </row>
    <row r="163" spans="1:16" x14ac:dyDescent="0.2">
      <c r="A163" s="15"/>
      <c r="B163" s="22" t="s">
        <v>22</v>
      </c>
      <c r="C163" s="23">
        <v>116</v>
      </c>
      <c r="D163" s="15"/>
      <c r="E163" s="13"/>
      <c r="F163" s="18">
        <f>IF(E163="YES",C163,0)</f>
        <v>0</v>
      </c>
      <c r="G163" s="38"/>
      <c r="H163" s="40" t="e">
        <f>F163*$G$89</f>
        <v>#DIV/0!</v>
      </c>
      <c r="I163" s="14"/>
      <c r="J163" s="40" t="e">
        <f>H163+I163</f>
        <v>#DIV/0!</v>
      </c>
      <c r="K163" s="66"/>
      <c r="L163" s="12"/>
      <c r="M163" s="12"/>
      <c r="N163" s="12"/>
      <c r="O163" s="12"/>
      <c r="P163" s="12"/>
    </row>
    <row r="164" spans="1:16" x14ac:dyDescent="0.2">
      <c r="A164" s="15"/>
      <c r="B164" s="22" t="s">
        <v>152</v>
      </c>
      <c r="C164" s="23">
        <v>185</v>
      </c>
      <c r="D164" s="29"/>
      <c r="E164" s="56"/>
      <c r="F164" s="18">
        <f t="shared" ref="F164:F165" si="26">IF(E164="YES",C164,0)</f>
        <v>0</v>
      </c>
      <c r="G164" s="38"/>
      <c r="H164" s="40" t="e">
        <f>F164*$G$166</f>
        <v>#DIV/0!</v>
      </c>
      <c r="I164" s="14"/>
      <c r="J164" s="40" t="e">
        <f t="shared" ref="J164:J165" si="27">H164+I164</f>
        <v>#DIV/0!</v>
      </c>
      <c r="K164" s="66"/>
      <c r="L164" s="12"/>
      <c r="M164" s="12"/>
      <c r="N164" s="12"/>
      <c r="O164" s="12"/>
      <c r="P164" s="12"/>
    </row>
    <row r="165" spans="1:16" x14ac:dyDescent="0.2">
      <c r="A165" s="15"/>
      <c r="B165" s="22" t="s">
        <v>118</v>
      </c>
      <c r="C165" s="23">
        <v>401</v>
      </c>
      <c r="D165" s="29"/>
      <c r="E165" s="56"/>
      <c r="F165" s="18">
        <f t="shared" si="26"/>
        <v>0</v>
      </c>
      <c r="G165" s="38"/>
      <c r="H165" s="40" t="e">
        <f>F165*$G$166</f>
        <v>#DIV/0!</v>
      </c>
      <c r="I165" s="14"/>
      <c r="J165" s="40" t="e">
        <f t="shared" si="27"/>
        <v>#DIV/0!</v>
      </c>
      <c r="K165" s="66"/>
      <c r="L165" s="12"/>
      <c r="M165" s="12"/>
      <c r="N165" s="12"/>
      <c r="O165" s="12"/>
      <c r="P165" s="12"/>
    </row>
    <row r="166" spans="1:16" ht="13.5" thickBot="1" x14ac:dyDescent="0.25">
      <c r="A166" s="15"/>
      <c r="B166" s="28" t="s">
        <v>119</v>
      </c>
      <c r="C166" s="25">
        <f>SUM(C161:C165)</f>
        <v>3635</v>
      </c>
      <c r="D166" s="29"/>
      <c r="E166" s="54"/>
      <c r="F166" s="43">
        <f>SUM(F162:F165)</f>
        <v>0</v>
      </c>
      <c r="G166" s="39" t="e">
        <f>'Equitable Share Calculator'!$D$16</f>
        <v>#DIV/0!</v>
      </c>
      <c r="H166" s="41" t="e">
        <f>SUM(H162:H165)</f>
        <v>#DIV/0!</v>
      </c>
      <c r="I166" s="41">
        <f>SUM(I162:I165)</f>
        <v>0</v>
      </c>
      <c r="J166" s="41" t="e">
        <f>SUM(J162:J165)</f>
        <v>#DIV/0!</v>
      </c>
      <c r="K166" s="65"/>
      <c r="L166" s="12"/>
      <c r="M166" s="12"/>
      <c r="N166" s="12"/>
      <c r="O166" s="12"/>
      <c r="P166" s="12"/>
    </row>
    <row r="167" spans="1:16" x14ac:dyDescent="0.2">
      <c r="A167" s="15"/>
      <c r="B167" s="19" t="s">
        <v>120</v>
      </c>
      <c r="C167" s="26"/>
      <c r="D167" s="29"/>
      <c r="E167" s="54"/>
      <c r="F167" s="37"/>
      <c r="G167" s="38"/>
      <c r="H167" s="40"/>
      <c r="I167" s="40"/>
      <c r="J167" s="40"/>
      <c r="K167" s="65"/>
      <c r="L167" s="12"/>
      <c r="M167" s="12"/>
      <c r="N167" s="12"/>
      <c r="O167" s="12"/>
      <c r="P167" s="12"/>
    </row>
    <row r="168" spans="1:16" x14ac:dyDescent="0.2">
      <c r="A168" s="15"/>
      <c r="B168" s="20" t="s">
        <v>121</v>
      </c>
      <c r="C168" s="27">
        <v>8610</v>
      </c>
      <c r="D168" s="29"/>
      <c r="E168" s="54"/>
      <c r="F168" s="37"/>
      <c r="G168" s="38"/>
      <c r="H168" s="40"/>
      <c r="I168" s="40"/>
      <c r="J168" s="40"/>
      <c r="K168" s="65"/>
      <c r="L168" s="12"/>
      <c r="M168" s="12"/>
      <c r="N168" s="12"/>
      <c r="O168" s="12"/>
      <c r="P168" s="12"/>
    </row>
    <row r="169" spans="1:16" x14ac:dyDescent="0.2">
      <c r="A169" s="15"/>
      <c r="B169" s="22" t="s">
        <v>122</v>
      </c>
      <c r="C169" s="123">
        <v>789</v>
      </c>
      <c r="D169" s="29"/>
      <c r="E169" s="56"/>
      <c r="F169" s="18">
        <f t="shared" ref="F169:F183" si="28">IF(E169="YES",C169,0)</f>
        <v>0</v>
      </c>
      <c r="G169" s="38"/>
      <c r="H169" s="40" t="e">
        <f>F169*$G$184</f>
        <v>#DIV/0!</v>
      </c>
      <c r="I169" s="14"/>
      <c r="J169" s="40" t="e">
        <f t="shared" ref="J169:J183" si="29">H169+I169</f>
        <v>#DIV/0!</v>
      </c>
      <c r="K169" s="66"/>
      <c r="L169" s="12"/>
      <c r="M169" s="12"/>
      <c r="N169" s="12"/>
      <c r="O169" s="12"/>
      <c r="P169" s="12"/>
    </row>
    <row r="170" spans="1:16" x14ac:dyDescent="0.2">
      <c r="A170" s="15"/>
      <c r="B170" s="22" t="s">
        <v>356</v>
      </c>
      <c r="C170" s="123">
        <v>0</v>
      </c>
      <c r="D170" s="29"/>
      <c r="E170" s="56"/>
      <c r="F170" s="18">
        <f t="shared" si="28"/>
        <v>0</v>
      </c>
      <c r="G170" s="38"/>
      <c r="H170" s="40" t="e">
        <f>F170*$G$184</f>
        <v>#DIV/0!</v>
      </c>
      <c r="I170" s="14"/>
      <c r="J170" s="40" t="e">
        <f t="shared" si="29"/>
        <v>#DIV/0!</v>
      </c>
      <c r="K170" s="66"/>
      <c r="L170" s="12"/>
      <c r="M170" s="12"/>
      <c r="N170" s="12"/>
      <c r="O170" s="12"/>
      <c r="P170" s="12"/>
    </row>
    <row r="171" spans="1:16" x14ac:dyDescent="0.2">
      <c r="A171" s="15"/>
      <c r="B171" s="22" t="s">
        <v>390</v>
      </c>
      <c r="C171" s="123">
        <v>0</v>
      </c>
      <c r="D171" s="29"/>
      <c r="E171" s="56"/>
      <c r="F171" s="18">
        <f t="shared" ref="F171" si="30">IF(E171="YES",C171,0)</f>
        <v>0</v>
      </c>
      <c r="G171" s="38"/>
      <c r="H171" s="40" t="e">
        <f>F171*$G$184</f>
        <v>#DIV/0!</v>
      </c>
      <c r="I171" s="14"/>
      <c r="J171" s="40" t="e">
        <f t="shared" ref="J171" si="31">H171+I171</f>
        <v>#DIV/0!</v>
      </c>
      <c r="K171" s="66"/>
      <c r="L171" s="12"/>
      <c r="M171" s="12"/>
      <c r="N171" s="12"/>
      <c r="O171" s="12"/>
      <c r="P171" s="12"/>
    </row>
    <row r="172" spans="1:16" x14ac:dyDescent="0.2">
      <c r="A172" s="15"/>
      <c r="B172" s="22" t="s">
        <v>123</v>
      </c>
      <c r="C172" s="123">
        <v>0</v>
      </c>
      <c r="D172" s="29"/>
      <c r="E172" s="56"/>
      <c r="F172" s="18">
        <f t="shared" si="28"/>
        <v>0</v>
      </c>
      <c r="G172" s="38"/>
      <c r="H172" s="40" t="e">
        <f>F172*$G$184</f>
        <v>#DIV/0!</v>
      </c>
      <c r="I172" s="14"/>
      <c r="J172" s="40" t="e">
        <f t="shared" si="29"/>
        <v>#DIV/0!</v>
      </c>
      <c r="K172" s="66"/>
      <c r="L172" s="12"/>
      <c r="M172" s="12"/>
      <c r="N172" s="12"/>
      <c r="O172" s="12"/>
      <c r="P172" s="12"/>
    </row>
    <row r="173" spans="1:16" x14ac:dyDescent="0.2">
      <c r="A173" s="15"/>
      <c r="B173" s="22" t="s">
        <v>347</v>
      </c>
      <c r="C173" s="123">
        <v>37</v>
      </c>
      <c r="D173" s="29"/>
      <c r="E173" s="56"/>
      <c r="F173" s="18">
        <f t="shared" si="28"/>
        <v>0</v>
      </c>
      <c r="G173" s="38"/>
      <c r="H173" s="40" t="e">
        <f t="shared" ref="H173" si="32">F173*$G$184</f>
        <v>#DIV/0!</v>
      </c>
      <c r="I173" s="14"/>
      <c r="J173" s="40" t="e">
        <f t="shared" ref="J173" si="33">H173+I173</f>
        <v>#DIV/0!</v>
      </c>
      <c r="K173" s="66"/>
      <c r="L173" s="12"/>
      <c r="M173" s="12"/>
      <c r="N173" s="12"/>
      <c r="O173" s="12"/>
      <c r="P173" s="12"/>
    </row>
    <row r="174" spans="1:16" hidden="1" x14ac:dyDescent="0.2">
      <c r="A174" s="15"/>
      <c r="B174" s="22" t="s">
        <v>367</v>
      </c>
      <c r="C174" s="123">
        <v>0</v>
      </c>
      <c r="D174" s="29"/>
      <c r="E174" s="56"/>
      <c r="F174" s="18">
        <f t="shared" si="28"/>
        <v>0</v>
      </c>
      <c r="G174" s="38"/>
      <c r="H174" s="40" t="e">
        <f t="shared" ref="H174" si="34">F174*$G$184</f>
        <v>#DIV/0!</v>
      </c>
      <c r="I174" s="14"/>
      <c r="J174" s="40" t="e">
        <f t="shared" ref="J174" si="35">H174+I174</f>
        <v>#DIV/0!</v>
      </c>
      <c r="K174" s="66"/>
      <c r="L174" s="12"/>
      <c r="M174" s="12"/>
      <c r="N174" s="12"/>
      <c r="O174" s="12"/>
      <c r="P174" s="12"/>
    </row>
    <row r="175" spans="1:16" x14ac:dyDescent="0.2">
      <c r="A175" s="15"/>
      <c r="B175" s="22" t="s">
        <v>125</v>
      </c>
      <c r="C175" s="123">
        <v>0</v>
      </c>
      <c r="D175" s="29"/>
      <c r="E175" s="56"/>
      <c r="F175" s="18">
        <f t="shared" si="28"/>
        <v>0</v>
      </c>
      <c r="G175" s="38"/>
      <c r="H175" s="40" t="e">
        <f t="shared" ref="H175:H183" si="36">F175*$G$184</f>
        <v>#DIV/0!</v>
      </c>
      <c r="I175" s="14"/>
      <c r="J175" s="40" t="e">
        <f t="shared" si="29"/>
        <v>#DIV/0!</v>
      </c>
      <c r="K175" s="66"/>
      <c r="L175" s="12"/>
      <c r="M175" s="12"/>
      <c r="N175" s="12"/>
      <c r="O175" s="12"/>
      <c r="P175" s="12"/>
    </row>
    <row r="176" spans="1:16" x14ac:dyDescent="0.2">
      <c r="A176" s="15"/>
      <c r="B176" s="22" t="s">
        <v>126</v>
      </c>
      <c r="C176" s="123">
        <v>0</v>
      </c>
      <c r="D176" s="29"/>
      <c r="E176" s="56"/>
      <c r="F176" s="18">
        <f t="shared" si="28"/>
        <v>0</v>
      </c>
      <c r="G176" s="38"/>
      <c r="H176" s="40" t="e">
        <f t="shared" si="36"/>
        <v>#DIV/0!</v>
      </c>
      <c r="I176" s="14"/>
      <c r="J176" s="40" t="e">
        <f t="shared" si="29"/>
        <v>#DIV/0!</v>
      </c>
      <c r="K176" s="66"/>
      <c r="L176" s="12"/>
      <c r="M176" s="12"/>
      <c r="N176" s="12"/>
      <c r="O176" s="12"/>
      <c r="P176" s="12"/>
    </row>
    <row r="177" spans="1:16" x14ac:dyDescent="0.2">
      <c r="A177" s="15"/>
      <c r="B177" s="22" t="s">
        <v>348</v>
      </c>
      <c r="C177" s="123">
        <v>75</v>
      </c>
      <c r="D177" s="29"/>
      <c r="E177" s="56"/>
      <c r="F177" s="18">
        <f t="shared" si="28"/>
        <v>0</v>
      </c>
      <c r="G177" s="38"/>
      <c r="H177" s="40" t="e">
        <f t="shared" si="36"/>
        <v>#DIV/0!</v>
      </c>
      <c r="I177" s="14"/>
      <c r="J177" s="40" t="e">
        <f t="shared" si="29"/>
        <v>#DIV/0!</v>
      </c>
      <c r="K177" s="66"/>
      <c r="L177" s="12"/>
      <c r="M177" s="12"/>
      <c r="N177" s="12"/>
      <c r="O177" s="12"/>
      <c r="P177" s="12"/>
    </row>
    <row r="178" spans="1:16" x14ac:dyDescent="0.2">
      <c r="A178" s="15"/>
      <c r="B178" s="22" t="s">
        <v>127</v>
      </c>
      <c r="C178" s="123">
        <v>167</v>
      </c>
      <c r="D178" s="29"/>
      <c r="E178" s="56"/>
      <c r="F178" s="18">
        <f t="shared" si="28"/>
        <v>0</v>
      </c>
      <c r="G178" s="38"/>
      <c r="H178" s="40" t="e">
        <f t="shared" si="36"/>
        <v>#DIV/0!</v>
      </c>
      <c r="I178" s="14"/>
      <c r="J178" s="40" t="e">
        <f t="shared" si="29"/>
        <v>#DIV/0!</v>
      </c>
      <c r="K178" s="66"/>
      <c r="L178" s="12"/>
      <c r="M178" s="12"/>
      <c r="N178" s="12"/>
      <c r="O178" s="12"/>
      <c r="P178" s="12"/>
    </row>
    <row r="179" spans="1:16" x14ac:dyDescent="0.2">
      <c r="A179" s="15"/>
      <c r="B179" s="22" t="s">
        <v>128</v>
      </c>
      <c r="C179" s="123">
        <v>154</v>
      </c>
      <c r="D179" s="29"/>
      <c r="E179" s="56"/>
      <c r="F179" s="18">
        <f t="shared" si="28"/>
        <v>0</v>
      </c>
      <c r="G179" s="38"/>
      <c r="H179" s="40" t="e">
        <f t="shared" si="36"/>
        <v>#DIV/0!</v>
      </c>
      <c r="I179" s="14"/>
      <c r="J179" s="40" t="e">
        <f t="shared" si="29"/>
        <v>#DIV/0!</v>
      </c>
      <c r="K179" s="66"/>
      <c r="L179" s="12"/>
      <c r="M179" s="12"/>
      <c r="N179" s="12"/>
      <c r="O179" s="12"/>
      <c r="P179" s="12"/>
    </row>
    <row r="180" spans="1:16" x14ac:dyDescent="0.2">
      <c r="A180" s="15"/>
      <c r="B180" s="22" t="s">
        <v>129</v>
      </c>
      <c r="C180" s="123">
        <v>149</v>
      </c>
      <c r="D180" s="29"/>
      <c r="E180" s="56"/>
      <c r="F180" s="18">
        <f t="shared" si="28"/>
        <v>0</v>
      </c>
      <c r="G180" s="38"/>
      <c r="H180" s="40" t="e">
        <f t="shared" si="36"/>
        <v>#DIV/0!</v>
      </c>
      <c r="I180" s="14"/>
      <c r="J180" s="40" t="e">
        <f t="shared" si="29"/>
        <v>#DIV/0!</v>
      </c>
      <c r="K180" s="66"/>
      <c r="L180" s="12"/>
      <c r="M180" s="12"/>
      <c r="N180" s="12"/>
      <c r="O180" s="12"/>
      <c r="P180" s="12"/>
    </row>
    <row r="181" spans="1:16" hidden="1" x14ac:dyDescent="0.2">
      <c r="A181" s="15"/>
      <c r="B181" s="22" t="s">
        <v>131</v>
      </c>
      <c r="C181" s="123">
        <v>0</v>
      </c>
      <c r="D181" s="29"/>
      <c r="E181" s="56"/>
      <c r="F181" s="18">
        <f t="shared" ref="F181" si="37">IF(E181="YES",C181,0)</f>
        <v>0</v>
      </c>
      <c r="G181" s="38"/>
      <c r="H181" s="40" t="e">
        <f t="shared" si="36"/>
        <v>#DIV/0!</v>
      </c>
      <c r="I181" s="14"/>
      <c r="J181" s="40" t="e">
        <f t="shared" ref="J181" si="38">H181+I181</f>
        <v>#DIV/0!</v>
      </c>
      <c r="K181" s="66"/>
      <c r="L181" s="12"/>
      <c r="M181" s="12"/>
      <c r="N181" s="12"/>
      <c r="O181" s="12"/>
      <c r="P181" s="12"/>
    </row>
    <row r="182" spans="1:16" x14ac:dyDescent="0.2">
      <c r="A182" s="15"/>
      <c r="B182" s="22" t="s">
        <v>351</v>
      </c>
      <c r="C182" s="123">
        <v>0</v>
      </c>
      <c r="D182" s="29"/>
      <c r="E182" s="56"/>
      <c r="F182" s="18">
        <f t="shared" si="28"/>
        <v>0</v>
      </c>
      <c r="G182" s="38"/>
      <c r="H182" s="40" t="e">
        <f t="shared" si="36"/>
        <v>#DIV/0!</v>
      </c>
      <c r="I182" s="14"/>
      <c r="J182" s="40" t="e">
        <f t="shared" si="29"/>
        <v>#DIV/0!</v>
      </c>
      <c r="K182" s="66"/>
      <c r="L182" s="12"/>
      <c r="M182" s="12"/>
      <c r="N182" s="12"/>
      <c r="O182" s="12"/>
      <c r="P182" s="12"/>
    </row>
    <row r="183" spans="1:16" hidden="1" x14ac:dyDescent="0.2">
      <c r="A183" s="15"/>
      <c r="B183" s="22" t="s">
        <v>130</v>
      </c>
      <c r="C183" s="123">
        <v>0</v>
      </c>
      <c r="D183" s="29"/>
      <c r="E183" s="56"/>
      <c r="F183" s="18">
        <f t="shared" si="28"/>
        <v>0</v>
      </c>
      <c r="G183" s="38"/>
      <c r="H183" s="40" t="e">
        <f t="shared" si="36"/>
        <v>#DIV/0!</v>
      </c>
      <c r="I183" s="14"/>
      <c r="J183" s="40" t="e">
        <f t="shared" si="29"/>
        <v>#DIV/0!</v>
      </c>
      <c r="K183" s="66"/>
      <c r="L183" s="12"/>
      <c r="M183" s="12"/>
      <c r="N183" s="12"/>
      <c r="O183" s="12"/>
      <c r="P183" s="12"/>
    </row>
    <row r="184" spans="1:16" ht="13.5" thickBot="1" x14ac:dyDescent="0.25">
      <c r="A184" s="15"/>
      <c r="B184" s="28" t="s">
        <v>132</v>
      </c>
      <c r="C184" s="25">
        <f>SUM(C168:C183)</f>
        <v>9981</v>
      </c>
      <c r="D184" s="29"/>
      <c r="E184" s="54"/>
      <c r="F184" s="43">
        <f>SUM(F169:F183)</f>
        <v>0</v>
      </c>
      <c r="G184" s="39" t="e">
        <f>'Equitable Share Calculator'!$D$16</f>
        <v>#DIV/0!</v>
      </c>
      <c r="H184" s="41" t="e">
        <f>SUM(H169:H183)</f>
        <v>#DIV/0!</v>
      </c>
      <c r="I184" s="41">
        <f>SUM(I169:I183)</f>
        <v>0</v>
      </c>
      <c r="J184" s="41" t="e">
        <f>SUM(J169:J183)</f>
        <v>#DIV/0!</v>
      </c>
      <c r="K184" s="65"/>
      <c r="L184" s="12"/>
      <c r="M184" s="12"/>
      <c r="N184" s="12"/>
      <c r="O184" s="12"/>
      <c r="P184" s="12"/>
    </row>
    <row r="185" spans="1:16" x14ac:dyDescent="0.2">
      <c r="A185" s="15"/>
      <c r="B185" s="30" t="s">
        <v>133</v>
      </c>
      <c r="C185" s="26"/>
      <c r="D185" s="29"/>
      <c r="E185" s="54"/>
      <c r="F185" s="37"/>
      <c r="G185" s="38"/>
      <c r="H185" s="40"/>
      <c r="I185" s="40"/>
      <c r="J185" s="40"/>
      <c r="K185" s="65"/>
      <c r="L185" s="12"/>
      <c r="M185" s="12"/>
      <c r="N185" s="12"/>
      <c r="O185" s="12"/>
      <c r="P185" s="12"/>
    </row>
    <row r="186" spans="1:16" x14ac:dyDescent="0.2">
      <c r="A186" s="15"/>
      <c r="B186" s="35" t="s">
        <v>134</v>
      </c>
      <c r="C186" s="27">
        <v>3629</v>
      </c>
      <c r="D186" s="29"/>
      <c r="E186" s="54"/>
      <c r="F186" s="37"/>
      <c r="G186" s="38"/>
      <c r="H186" s="40"/>
      <c r="I186" s="44"/>
      <c r="J186" s="40"/>
      <c r="K186" s="65"/>
      <c r="L186" s="12"/>
      <c r="M186" s="12"/>
      <c r="N186" s="12"/>
      <c r="O186" s="12"/>
      <c r="P186" s="12"/>
    </row>
    <row r="187" spans="1:16" x14ac:dyDescent="0.2">
      <c r="A187" s="15"/>
      <c r="B187" s="126" t="s">
        <v>135</v>
      </c>
      <c r="C187" s="123">
        <v>0</v>
      </c>
      <c r="D187" s="29"/>
      <c r="E187" s="56"/>
      <c r="F187" s="18">
        <f>IF(E187="YES",C187,0)</f>
        <v>0</v>
      </c>
      <c r="G187" s="38"/>
      <c r="H187" s="40" t="e">
        <f>F187*$G$190</f>
        <v>#DIV/0!</v>
      </c>
      <c r="I187" s="14"/>
      <c r="J187" s="40" t="e">
        <f>H187+I187</f>
        <v>#DIV/0!</v>
      </c>
      <c r="K187" s="66"/>
      <c r="L187" s="12"/>
      <c r="M187" s="12"/>
      <c r="N187" s="12"/>
      <c r="O187" s="12"/>
      <c r="P187" s="12"/>
    </row>
    <row r="188" spans="1:16" x14ac:dyDescent="0.2">
      <c r="A188" s="15"/>
      <c r="B188" s="126" t="s">
        <v>136</v>
      </c>
      <c r="C188" s="123">
        <v>165</v>
      </c>
      <c r="D188" s="29"/>
      <c r="E188" s="56"/>
      <c r="F188" s="18">
        <f>IF(E188="YES",C188,0)</f>
        <v>0</v>
      </c>
      <c r="G188" s="38"/>
      <c r="H188" s="40" t="e">
        <f>F188*$G$190</f>
        <v>#DIV/0!</v>
      </c>
      <c r="I188" s="14"/>
      <c r="J188" s="40" t="e">
        <f>H188+I188</f>
        <v>#DIV/0!</v>
      </c>
      <c r="K188" s="66"/>
      <c r="L188" s="12"/>
      <c r="M188" s="12"/>
      <c r="N188" s="12"/>
      <c r="O188" s="12"/>
      <c r="P188" s="12"/>
    </row>
    <row r="189" spans="1:16" x14ac:dyDescent="0.2">
      <c r="A189" s="15"/>
      <c r="B189" s="126" t="s">
        <v>337</v>
      </c>
      <c r="C189" s="125">
        <v>12</v>
      </c>
      <c r="D189" s="29"/>
      <c r="E189" s="56"/>
      <c r="F189" s="18">
        <f>IF(E189="YES",C189,0)</f>
        <v>0</v>
      </c>
      <c r="G189" s="38"/>
      <c r="H189" s="40" t="e">
        <f>F189*$G$190</f>
        <v>#DIV/0!</v>
      </c>
      <c r="I189" s="14"/>
      <c r="J189" s="40" t="e">
        <f>H189+I189</f>
        <v>#DIV/0!</v>
      </c>
      <c r="K189" s="66"/>
      <c r="L189" s="12"/>
      <c r="M189" s="12"/>
      <c r="N189" s="12"/>
      <c r="O189" s="12"/>
      <c r="P189" s="12"/>
    </row>
    <row r="190" spans="1:16" ht="13.5" thickBot="1" x14ac:dyDescent="0.25">
      <c r="A190" s="15"/>
      <c r="B190" s="28" t="s">
        <v>137</v>
      </c>
      <c r="C190" s="25">
        <f>SUM(C186:C189)</f>
        <v>3806</v>
      </c>
      <c r="D190" s="29"/>
      <c r="E190" s="54"/>
      <c r="F190" s="43">
        <f>SUM(F187:F189)</f>
        <v>0</v>
      </c>
      <c r="G190" s="39" t="e">
        <f>'Equitable Share Calculator'!$D$16</f>
        <v>#DIV/0!</v>
      </c>
      <c r="H190" s="41" t="e">
        <f>SUM(H187:H189)</f>
        <v>#DIV/0!</v>
      </c>
      <c r="I190" s="41">
        <f>SUM(I187:I189)</f>
        <v>0</v>
      </c>
      <c r="J190" s="41" t="e">
        <f>SUM(J187:J189)</f>
        <v>#DIV/0!</v>
      </c>
      <c r="K190" s="65"/>
      <c r="L190" s="12"/>
      <c r="M190" s="12"/>
      <c r="N190" s="12"/>
      <c r="O190" s="12"/>
      <c r="P190" s="12"/>
    </row>
    <row r="191" spans="1:16" x14ac:dyDescent="0.2">
      <c r="A191" s="15"/>
      <c r="B191" s="19" t="s">
        <v>138</v>
      </c>
      <c r="C191" s="26"/>
      <c r="D191" s="29"/>
      <c r="E191" s="54"/>
      <c r="F191" s="37"/>
      <c r="G191" s="38"/>
      <c r="H191" s="40"/>
      <c r="I191" s="40"/>
      <c r="J191" s="40"/>
      <c r="K191" s="65"/>
      <c r="L191" s="12"/>
      <c r="M191" s="12"/>
      <c r="N191" s="12"/>
      <c r="O191" s="12"/>
      <c r="P191" s="12"/>
    </row>
    <row r="192" spans="1:16" x14ac:dyDescent="0.2">
      <c r="A192" s="15"/>
      <c r="B192" s="20" t="s">
        <v>139</v>
      </c>
      <c r="C192" s="27">
        <v>6027</v>
      </c>
      <c r="D192" s="29"/>
      <c r="E192" s="54"/>
      <c r="F192" s="37"/>
      <c r="G192" s="38"/>
      <c r="H192" s="40"/>
      <c r="I192" s="40"/>
      <c r="J192" s="40"/>
      <c r="K192" s="65"/>
      <c r="L192" s="12"/>
      <c r="M192" s="12"/>
      <c r="N192" s="12"/>
      <c r="O192" s="12"/>
      <c r="P192" s="12"/>
    </row>
    <row r="193" spans="1:16" x14ac:dyDescent="0.2">
      <c r="A193" s="15"/>
      <c r="B193" s="20" t="s">
        <v>349</v>
      </c>
      <c r="C193" s="124">
        <v>0</v>
      </c>
      <c r="D193" s="29"/>
      <c r="E193" s="56"/>
      <c r="F193" s="18">
        <f t="shared" ref="F193:F197" si="39">IF(E193="YES",C193,0)</f>
        <v>0</v>
      </c>
      <c r="G193" s="38"/>
      <c r="H193" s="40" t="e">
        <f>F193*$G$198</f>
        <v>#DIV/0!</v>
      </c>
      <c r="I193" s="14"/>
      <c r="J193" s="40" t="e">
        <f t="shared" ref="J193:J197" si="40">H193+I193</f>
        <v>#DIV/0!</v>
      </c>
      <c r="K193" s="66"/>
      <c r="L193" s="12"/>
      <c r="M193" s="12"/>
      <c r="N193" s="12"/>
      <c r="O193" s="12"/>
      <c r="P193" s="12"/>
    </row>
    <row r="194" spans="1:16" x14ac:dyDescent="0.2">
      <c r="A194" s="15"/>
      <c r="B194" s="22" t="s">
        <v>388</v>
      </c>
      <c r="C194" s="123">
        <v>165</v>
      </c>
      <c r="D194" s="29"/>
      <c r="E194" s="56"/>
      <c r="F194" s="18">
        <f t="shared" si="39"/>
        <v>0</v>
      </c>
      <c r="G194" s="38"/>
      <c r="H194" s="40" t="e">
        <f>F194*$G$198</f>
        <v>#DIV/0!</v>
      </c>
      <c r="I194" s="14"/>
      <c r="J194" s="40" t="e">
        <f t="shared" si="40"/>
        <v>#DIV/0!</v>
      </c>
      <c r="K194" s="66"/>
      <c r="L194" s="12"/>
      <c r="M194" s="12"/>
      <c r="N194" s="12"/>
      <c r="O194" s="12"/>
      <c r="P194" s="12"/>
    </row>
    <row r="195" spans="1:16" x14ac:dyDescent="0.2">
      <c r="A195" s="15"/>
      <c r="B195" s="22" t="s">
        <v>368</v>
      </c>
      <c r="C195" s="123">
        <v>0</v>
      </c>
      <c r="D195" s="29"/>
      <c r="E195" s="56"/>
      <c r="F195" s="18">
        <f t="shared" si="39"/>
        <v>0</v>
      </c>
      <c r="G195" s="38"/>
      <c r="H195" s="40" t="e">
        <f>F195*$G$198</f>
        <v>#DIV/0!</v>
      </c>
      <c r="I195" s="14"/>
      <c r="J195" s="40" t="e">
        <f t="shared" ref="J195" si="41">H195+I195</f>
        <v>#DIV/0!</v>
      </c>
      <c r="K195" s="66"/>
      <c r="L195" s="12"/>
      <c r="M195" s="12"/>
      <c r="N195" s="12"/>
      <c r="O195" s="12"/>
      <c r="P195" s="12"/>
    </row>
    <row r="196" spans="1:16" x14ac:dyDescent="0.2">
      <c r="A196" s="15"/>
      <c r="B196" s="22" t="s">
        <v>140</v>
      </c>
      <c r="C196" s="123">
        <v>642</v>
      </c>
      <c r="D196" s="29"/>
      <c r="E196" s="56"/>
      <c r="F196" s="18">
        <f t="shared" si="39"/>
        <v>0</v>
      </c>
      <c r="G196" s="38"/>
      <c r="H196" s="40" t="e">
        <f>F196*$G$198</f>
        <v>#DIV/0!</v>
      </c>
      <c r="I196" s="14"/>
      <c r="J196" s="40" t="e">
        <f t="shared" si="40"/>
        <v>#DIV/0!</v>
      </c>
      <c r="K196" s="66"/>
      <c r="L196" s="12"/>
      <c r="M196" s="12"/>
      <c r="N196" s="12"/>
      <c r="O196" s="12"/>
      <c r="P196" s="12"/>
    </row>
    <row r="197" spans="1:16" hidden="1" x14ac:dyDescent="0.2">
      <c r="A197" s="15"/>
      <c r="B197" s="22" t="s">
        <v>350</v>
      </c>
      <c r="C197" s="123">
        <v>0</v>
      </c>
      <c r="D197" s="29"/>
      <c r="E197" s="56"/>
      <c r="F197" s="18">
        <f t="shared" si="39"/>
        <v>0</v>
      </c>
      <c r="G197" s="38"/>
      <c r="H197" s="40" t="e">
        <f>F197*$G$198</f>
        <v>#DIV/0!</v>
      </c>
      <c r="I197" s="14"/>
      <c r="J197" s="40" t="e">
        <f t="shared" si="40"/>
        <v>#DIV/0!</v>
      </c>
      <c r="K197" s="66"/>
      <c r="L197" s="12"/>
      <c r="M197" s="12"/>
      <c r="N197" s="12"/>
      <c r="O197" s="12"/>
      <c r="P197" s="12"/>
    </row>
    <row r="198" spans="1:16" ht="13.5" thickBot="1" x14ac:dyDescent="0.25">
      <c r="A198" s="15"/>
      <c r="B198" s="36" t="s">
        <v>141</v>
      </c>
      <c r="C198" s="25">
        <f>SUM(C192:C197)</f>
        <v>6834</v>
      </c>
      <c r="D198" s="29"/>
      <c r="E198" s="54"/>
      <c r="F198" s="43">
        <f>SUM(F193:F197)</f>
        <v>0</v>
      </c>
      <c r="G198" s="39" t="e">
        <f>'Equitable Share Calculator'!$D$16</f>
        <v>#DIV/0!</v>
      </c>
      <c r="H198" s="41" t="e">
        <f>SUM(H193:H197)</f>
        <v>#DIV/0!</v>
      </c>
      <c r="I198" s="41">
        <f>SUM(I193:I197)</f>
        <v>0</v>
      </c>
      <c r="J198" s="41" t="e">
        <f>SUM(J193:J197)</f>
        <v>#DIV/0!</v>
      </c>
      <c r="K198" s="42"/>
      <c r="L198" s="12"/>
      <c r="M198" s="12"/>
      <c r="N198" s="12"/>
      <c r="O198" s="12"/>
      <c r="P198" s="12"/>
    </row>
    <row r="199" spans="1:16" ht="13.5" thickBot="1" x14ac:dyDescent="0.25">
      <c r="A199" s="15"/>
      <c r="B199" s="15"/>
      <c r="C199" s="37"/>
      <c r="D199" s="15"/>
      <c r="E199" s="15"/>
      <c r="F199" s="15"/>
      <c r="G199" s="15"/>
      <c r="H199" s="42"/>
      <c r="I199" s="15"/>
      <c r="J199" s="15"/>
      <c r="K199" s="15"/>
      <c r="L199" s="12"/>
      <c r="M199" s="12"/>
      <c r="N199" s="12"/>
      <c r="O199" s="12"/>
      <c r="P199" s="12"/>
    </row>
    <row r="200" spans="1:16" x14ac:dyDescent="0.2">
      <c r="A200" s="15"/>
      <c r="B200" s="154" t="s">
        <v>142</v>
      </c>
      <c r="C200" s="155"/>
      <c r="D200" s="15"/>
      <c r="E200" s="15"/>
      <c r="F200" s="15"/>
      <c r="G200" s="15"/>
      <c r="H200" s="42"/>
      <c r="I200" s="15"/>
      <c r="J200" s="15"/>
      <c r="K200" s="15"/>
      <c r="L200" s="12"/>
      <c r="M200" s="12"/>
      <c r="N200" s="12"/>
      <c r="O200" s="12"/>
      <c r="P200" s="12"/>
    </row>
    <row r="201" spans="1:16" x14ac:dyDescent="0.2">
      <c r="A201" s="15"/>
      <c r="B201" s="156"/>
      <c r="C201" s="157"/>
      <c r="D201" s="15"/>
      <c r="E201" s="15"/>
      <c r="F201" s="15"/>
      <c r="G201" s="15"/>
      <c r="H201" s="42"/>
      <c r="I201" s="15"/>
      <c r="J201" s="15"/>
      <c r="K201" s="15"/>
      <c r="L201" s="12"/>
      <c r="M201" s="12"/>
      <c r="N201" s="12"/>
      <c r="O201" s="12"/>
      <c r="P201" s="12"/>
    </row>
    <row r="202" spans="1:16" x14ac:dyDescent="0.2">
      <c r="A202" s="15"/>
      <c r="B202" s="158" t="s">
        <v>370</v>
      </c>
      <c r="C202" s="157"/>
      <c r="D202" s="15"/>
      <c r="E202" s="15"/>
      <c r="F202" s="15"/>
      <c r="G202" s="15"/>
      <c r="H202" s="42"/>
      <c r="I202" s="15"/>
      <c r="J202" s="15"/>
      <c r="K202" s="15"/>
      <c r="L202" s="12"/>
      <c r="M202" s="12"/>
      <c r="N202" s="12"/>
      <c r="O202" s="12"/>
      <c r="P202" s="12"/>
    </row>
    <row r="203" spans="1:16" x14ac:dyDescent="0.2">
      <c r="A203" s="15"/>
      <c r="B203" s="158" t="s">
        <v>371</v>
      </c>
      <c r="C203" s="157"/>
      <c r="D203" s="15"/>
      <c r="E203" s="15"/>
      <c r="F203" s="15"/>
      <c r="G203" s="15"/>
      <c r="H203" s="42"/>
      <c r="I203" s="15"/>
      <c r="J203" s="15"/>
      <c r="K203" s="15"/>
      <c r="L203" s="12"/>
      <c r="M203" s="12"/>
      <c r="N203" s="12"/>
      <c r="O203" s="12"/>
      <c r="P203" s="12"/>
    </row>
    <row r="204" spans="1:16" x14ac:dyDescent="0.2">
      <c r="A204" s="15"/>
      <c r="B204" s="158" t="s">
        <v>379</v>
      </c>
      <c r="C204" s="157"/>
      <c r="D204" s="15"/>
      <c r="E204" s="15"/>
      <c r="F204" s="15"/>
      <c r="G204" s="15"/>
      <c r="H204" s="42"/>
      <c r="I204" s="15"/>
      <c r="J204" s="15"/>
      <c r="K204" s="15"/>
      <c r="L204" s="12"/>
      <c r="M204" s="12"/>
      <c r="N204" s="12"/>
      <c r="O204" s="12"/>
      <c r="P204" s="12"/>
    </row>
    <row r="205" spans="1:16" x14ac:dyDescent="0.2">
      <c r="A205" s="15"/>
      <c r="B205" s="158" t="s">
        <v>380</v>
      </c>
      <c r="C205" s="157"/>
      <c r="D205" s="15"/>
      <c r="E205" s="15"/>
      <c r="F205" s="15"/>
      <c r="G205" s="15"/>
      <c r="H205" s="42"/>
      <c r="I205" s="15"/>
      <c r="J205" s="15"/>
      <c r="K205" s="15"/>
      <c r="L205" s="12"/>
      <c r="M205" s="12"/>
      <c r="N205" s="12"/>
      <c r="O205" s="12"/>
      <c r="P205" s="12"/>
    </row>
    <row r="206" spans="1:16" x14ac:dyDescent="0.2">
      <c r="A206" s="15"/>
      <c r="B206" s="156"/>
      <c r="C206" s="157"/>
      <c r="D206" s="15"/>
      <c r="E206" s="15"/>
      <c r="F206" s="15"/>
      <c r="G206" s="15"/>
      <c r="H206" s="42"/>
      <c r="I206" s="15"/>
      <c r="J206" s="15"/>
      <c r="K206" s="15"/>
      <c r="L206" s="12"/>
      <c r="M206" s="12"/>
      <c r="N206" s="12"/>
      <c r="O206" s="12"/>
      <c r="P206" s="12"/>
    </row>
    <row r="207" spans="1:16" x14ac:dyDescent="0.2">
      <c r="A207" s="15"/>
      <c r="B207" s="156" t="s">
        <v>143</v>
      </c>
      <c r="C207" s="157"/>
      <c r="D207" s="15"/>
      <c r="E207" s="15"/>
      <c r="F207" s="15"/>
      <c r="G207" s="15"/>
      <c r="H207" s="42"/>
      <c r="I207" s="15"/>
      <c r="J207" s="15"/>
      <c r="K207" s="15"/>
      <c r="L207" s="12"/>
      <c r="M207" s="12"/>
      <c r="N207" s="12"/>
      <c r="O207" s="12"/>
      <c r="P207" s="12"/>
    </row>
    <row r="208" spans="1:16" x14ac:dyDescent="0.2">
      <c r="A208" s="15"/>
      <c r="B208" s="158" t="s">
        <v>157</v>
      </c>
      <c r="C208" s="159"/>
      <c r="D208" s="15"/>
      <c r="E208" s="15"/>
      <c r="F208" s="15"/>
      <c r="G208" s="15"/>
      <c r="H208" s="15"/>
      <c r="I208" s="15"/>
      <c r="J208" s="15"/>
      <c r="K208" s="15"/>
      <c r="L208" s="12"/>
      <c r="M208" s="12"/>
      <c r="N208" s="12"/>
      <c r="O208" s="12"/>
      <c r="P208" s="12"/>
    </row>
    <row r="209" spans="1:16" x14ac:dyDescent="0.2">
      <c r="A209" s="15"/>
      <c r="B209" s="156"/>
      <c r="C209" s="157"/>
      <c r="D209" s="15"/>
      <c r="E209" s="15"/>
      <c r="F209" s="15"/>
      <c r="G209" s="15"/>
      <c r="H209" s="15"/>
      <c r="I209" s="15"/>
      <c r="J209" s="15"/>
      <c r="K209" s="15"/>
      <c r="L209" s="12"/>
      <c r="M209" s="12"/>
      <c r="N209" s="12"/>
      <c r="O209" s="12"/>
      <c r="P209" s="12"/>
    </row>
    <row r="210" spans="1:16" x14ac:dyDescent="0.2">
      <c r="A210" s="15"/>
      <c r="B210" s="158" t="s">
        <v>372</v>
      </c>
      <c r="C210" s="159"/>
      <c r="D210" s="15"/>
      <c r="E210" s="15"/>
      <c r="F210" s="15"/>
      <c r="G210" s="15"/>
      <c r="H210" s="15"/>
      <c r="I210" s="15"/>
      <c r="J210" s="15"/>
      <c r="K210" s="15"/>
      <c r="L210" s="12"/>
      <c r="M210" s="12"/>
      <c r="N210" s="12"/>
      <c r="O210" s="12"/>
      <c r="P210" s="12"/>
    </row>
    <row r="211" spans="1:16" x14ac:dyDescent="0.2">
      <c r="A211" s="15"/>
      <c r="B211" s="158" t="s">
        <v>393</v>
      </c>
      <c r="C211" s="159"/>
      <c r="D211" s="15"/>
      <c r="E211" s="15"/>
      <c r="F211" s="15"/>
      <c r="G211" s="15"/>
      <c r="H211" s="15"/>
      <c r="I211" s="15"/>
      <c r="J211" s="15"/>
      <c r="K211" s="15"/>
      <c r="L211" s="12"/>
      <c r="M211" s="12"/>
      <c r="N211" s="12"/>
      <c r="O211" s="12"/>
      <c r="P211" s="12"/>
    </row>
    <row r="212" spans="1:16" x14ac:dyDescent="0.2">
      <c r="A212" s="15"/>
      <c r="B212" s="158" t="s">
        <v>378</v>
      </c>
      <c r="C212" s="159"/>
      <c r="D212" s="15"/>
      <c r="E212" s="15"/>
      <c r="F212" s="15"/>
      <c r="G212" s="15"/>
      <c r="H212" s="15"/>
      <c r="I212" s="15"/>
      <c r="J212" s="15"/>
      <c r="K212" s="15"/>
      <c r="L212" s="12"/>
      <c r="M212" s="12"/>
      <c r="N212" s="12"/>
      <c r="O212" s="12"/>
      <c r="P212" s="12"/>
    </row>
    <row r="213" spans="1:16" x14ac:dyDescent="0.2">
      <c r="A213" s="15"/>
      <c r="B213" s="158" t="s">
        <v>385</v>
      </c>
      <c r="C213" s="159"/>
      <c r="D213" s="15"/>
      <c r="E213" s="15"/>
      <c r="F213" s="15"/>
      <c r="G213" s="15"/>
      <c r="H213" s="15"/>
      <c r="I213" s="15"/>
      <c r="J213" s="15"/>
      <c r="K213" s="15"/>
      <c r="L213" s="12"/>
      <c r="M213" s="12"/>
      <c r="N213" s="12"/>
      <c r="O213" s="12"/>
      <c r="P213" s="12"/>
    </row>
    <row r="214" spans="1:16" x14ac:dyDescent="0.2">
      <c r="A214" s="15"/>
      <c r="B214" s="158" t="s">
        <v>373</v>
      </c>
      <c r="C214" s="159"/>
      <c r="D214" s="15"/>
      <c r="E214" s="15"/>
      <c r="F214" s="15"/>
      <c r="G214" s="15"/>
      <c r="H214" s="15"/>
      <c r="I214" s="15"/>
      <c r="J214" s="15"/>
      <c r="K214" s="15"/>
      <c r="L214" s="12"/>
      <c r="M214" s="12"/>
      <c r="N214" s="12"/>
      <c r="O214" s="12"/>
      <c r="P214" s="12"/>
    </row>
    <row r="215" spans="1:16" x14ac:dyDescent="0.2">
      <c r="A215" s="15"/>
      <c r="B215" s="156"/>
      <c r="C215" s="157"/>
      <c r="D215" s="15"/>
      <c r="E215" s="15"/>
      <c r="F215" s="15"/>
      <c r="G215" s="15"/>
      <c r="H215" s="15"/>
      <c r="I215" s="15"/>
      <c r="J215" s="15"/>
      <c r="K215" s="15"/>
      <c r="L215" s="12"/>
      <c r="M215" s="12"/>
      <c r="N215" s="12"/>
      <c r="O215" s="12"/>
      <c r="P215" s="12"/>
    </row>
    <row r="216" spans="1:16" x14ac:dyDescent="0.2">
      <c r="B216" s="158" t="s">
        <v>374</v>
      </c>
      <c r="C216" s="157"/>
    </row>
    <row r="217" spans="1:16" x14ac:dyDescent="0.2">
      <c r="B217" s="158" t="s">
        <v>375</v>
      </c>
      <c r="C217" s="157"/>
    </row>
    <row r="218" spans="1:16" x14ac:dyDescent="0.2">
      <c r="B218" s="158" t="s">
        <v>376</v>
      </c>
      <c r="C218" s="159"/>
    </row>
    <row r="219" spans="1:16" x14ac:dyDescent="0.2">
      <c r="B219" s="158" t="s">
        <v>377</v>
      </c>
      <c r="C219" s="157"/>
    </row>
    <row r="220" spans="1:16" x14ac:dyDescent="0.2">
      <c r="B220" s="158" t="s">
        <v>387</v>
      </c>
      <c r="C220" s="157"/>
    </row>
    <row r="221" spans="1:16" ht="13.5" thickBot="1" x14ac:dyDescent="0.25">
      <c r="B221" s="160"/>
      <c r="C221" s="161"/>
    </row>
  </sheetData>
  <mergeCells count="30">
    <mergeCell ref="B221:C221"/>
    <mergeCell ref="B216:C216"/>
    <mergeCell ref="B217:C217"/>
    <mergeCell ref="B218:C218"/>
    <mergeCell ref="B219:C219"/>
    <mergeCell ref="B220:C220"/>
    <mergeCell ref="B215:C215"/>
    <mergeCell ref="B210:C210"/>
    <mergeCell ref="B211:C211"/>
    <mergeCell ref="B212:C212"/>
    <mergeCell ref="B213:C213"/>
    <mergeCell ref="B214:C214"/>
    <mergeCell ref="B205:C205"/>
    <mergeCell ref="B206:C206"/>
    <mergeCell ref="B207:C207"/>
    <mergeCell ref="B208:C208"/>
    <mergeCell ref="B209:C209"/>
    <mergeCell ref="B200:C200"/>
    <mergeCell ref="B201:C201"/>
    <mergeCell ref="B202:C202"/>
    <mergeCell ref="B203:C203"/>
    <mergeCell ref="B204:C204"/>
    <mergeCell ref="B3:C3"/>
    <mergeCell ref="B4:C4"/>
    <mergeCell ref="B1:C1"/>
    <mergeCell ref="B2:C2"/>
    <mergeCell ref="N2:O2"/>
    <mergeCell ref="E3:E4"/>
    <mergeCell ref="I3:I4"/>
    <mergeCell ref="K3:K4"/>
  </mergeCells>
  <printOptions horizontalCentered="1"/>
  <pageMargins left="0.2" right="0.2" top="0.25" bottom="0.25" header="0.05" footer="0.05"/>
  <pageSetup scale="68" fitToHeight="4"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69"/>
  <sheetViews>
    <sheetView workbookViewId="0">
      <selection activeCell="E4" sqref="E4"/>
    </sheetView>
  </sheetViews>
  <sheetFormatPr defaultRowHeight="12.75" x14ac:dyDescent="0.2"/>
  <cols>
    <col min="1" max="1" width="0.7109375" customWidth="1"/>
    <col min="2" max="2" width="28.7109375" customWidth="1"/>
    <col min="3" max="3" width="17.28515625" customWidth="1"/>
    <col min="4" max="4" width="16.140625" customWidth="1"/>
    <col min="5" max="5" width="15.5703125" customWidth="1"/>
  </cols>
  <sheetData>
    <row r="1" spans="1:5" ht="7.5" customHeight="1" x14ac:dyDescent="0.2">
      <c r="A1" s="139"/>
      <c r="B1" s="139"/>
      <c r="C1" s="139"/>
    </row>
    <row r="2" spans="1:5" ht="21" x14ac:dyDescent="0.35">
      <c r="A2" s="162"/>
      <c r="B2" s="164" t="s">
        <v>326</v>
      </c>
      <c r="C2" s="165"/>
      <c r="D2" s="165"/>
      <c r="E2" s="165"/>
    </row>
    <row r="3" spans="1:5" ht="6.75" customHeight="1" thickBot="1" x14ac:dyDescent="0.25">
      <c r="A3" s="163"/>
      <c r="B3" s="79"/>
      <c r="C3" s="80"/>
    </row>
    <row r="4" spans="1:5" ht="90.75" thickBot="1" x14ac:dyDescent="0.3">
      <c r="A4" s="162"/>
      <c r="B4" s="109" t="s">
        <v>231</v>
      </c>
      <c r="C4" s="110" t="s">
        <v>391</v>
      </c>
      <c r="D4" s="110" t="s">
        <v>392</v>
      </c>
      <c r="E4" s="134" t="s">
        <v>394</v>
      </c>
    </row>
    <row r="5" spans="1:5" ht="3.75" customHeight="1" thickBot="1" x14ac:dyDescent="0.3">
      <c r="A5" s="162"/>
      <c r="B5" s="81"/>
      <c r="C5" s="82"/>
      <c r="D5" s="82"/>
      <c r="E5" s="135"/>
    </row>
    <row r="6" spans="1:5" ht="15" x14ac:dyDescent="0.25">
      <c r="A6" s="162"/>
      <c r="B6" s="111" t="s">
        <v>232</v>
      </c>
      <c r="C6" s="112">
        <v>76350</v>
      </c>
      <c r="D6" s="130">
        <v>1639</v>
      </c>
      <c r="E6" s="136">
        <f>C6+D6</f>
        <v>77989</v>
      </c>
    </row>
    <row r="7" spans="1:5" ht="15" x14ac:dyDescent="0.25">
      <c r="A7" s="162"/>
      <c r="B7" s="84" t="s">
        <v>233</v>
      </c>
      <c r="C7" s="120">
        <v>155625</v>
      </c>
      <c r="D7" s="129">
        <v>3337</v>
      </c>
      <c r="E7" s="137">
        <f t="shared" ref="E7:E69" si="0">C7+D7</f>
        <v>158962</v>
      </c>
    </row>
    <row r="8" spans="1:5" ht="15" x14ac:dyDescent="0.25">
      <c r="A8" s="162"/>
      <c r="B8" s="83" t="s">
        <v>234</v>
      </c>
      <c r="C8" s="121">
        <v>126684</v>
      </c>
      <c r="D8" s="131">
        <v>2581</v>
      </c>
      <c r="E8" s="137">
        <f t="shared" si="0"/>
        <v>129265</v>
      </c>
    </row>
    <row r="9" spans="1:5" ht="15" x14ac:dyDescent="0.25">
      <c r="A9" s="162"/>
      <c r="B9" s="85" t="s">
        <v>235</v>
      </c>
      <c r="C9" s="122">
        <v>320078</v>
      </c>
      <c r="D9" s="132">
        <v>5996</v>
      </c>
      <c r="E9" s="137">
        <f t="shared" si="0"/>
        <v>326074</v>
      </c>
    </row>
    <row r="10" spans="1:5" ht="15" x14ac:dyDescent="0.25">
      <c r="A10" s="162"/>
      <c r="B10" s="83" t="s">
        <v>236</v>
      </c>
      <c r="C10" s="121">
        <v>108793</v>
      </c>
      <c r="D10" s="131">
        <v>2455</v>
      </c>
      <c r="E10" s="137">
        <f t="shared" si="0"/>
        <v>111248</v>
      </c>
    </row>
    <row r="11" spans="1:5" ht="15" x14ac:dyDescent="0.25">
      <c r="A11" s="162"/>
      <c r="B11" s="85" t="s">
        <v>237</v>
      </c>
      <c r="C11" s="122">
        <v>204228</v>
      </c>
      <c r="D11" s="132">
        <v>4436</v>
      </c>
      <c r="E11" s="137">
        <f t="shared" si="0"/>
        <v>208664</v>
      </c>
    </row>
    <row r="12" spans="1:5" ht="15" x14ac:dyDescent="0.25">
      <c r="A12" s="162"/>
      <c r="B12" s="83" t="s">
        <v>238</v>
      </c>
      <c r="C12" s="121">
        <v>628070</v>
      </c>
      <c r="D12" s="131">
        <v>12544</v>
      </c>
      <c r="E12" s="137">
        <f t="shared" si="0"/>
        <v>640614</v>
      </c>
    </row>
    <row r="13" spans="1:5" ht="15" x14ac:dyDescent="0.25">
      <c r="A13" s="162"/>
      <c r="B13" s="85" t="s">
        <v>239</v>
      </c>
      <c r="C13" s="122">
        <v>211983</v>
      </c>
      <c r="D13" s="132">
        <v>4008</v>
      </c>
      <c r="E13" s="137">
        <f t="shared" si="0"/>
        <v>215991</v>
      </c>
    </row>
    <row r="14" spans="1:5" ht="15" x14ac:dyDescent="0.25">
      <c r="A14" s="162"/>
      <c r="B14" s="83" t="s">
        <v>240</v>
      </c>
      <c r="C14" s="121">
        <v>59322</v>
      </c>
      <c r="D14" s="131">
        <v>1215</v>
      </c>
      <c r="E14" s="137">
        <f t="shared" si="0"/>
        <v>60537</v>
      </c>
    </row>
    <row r="15" spans="1:5" ht="15" x14ac:dyDescent="0.25">
      <c r="A15" s="162"/>
      <c r="B15" s="85" t="s">
        <v>241</v>
      </c>
      <c r="C15" s="122">
        <v>363275</v>
      </c>
      <c r="D15" s="132">
        <v>7190</v>
      </c>
      <c r="E15" s="137">
        <f t="shared" si="0"/>
        <v>370465</v>
      </c>
    </row>
    <row r="16" spans="1:5" ht="15" x14ac:dyDescent="0.25">
      <c r="A16" s="162"/>
      <c r="B16" s="83" t="s">
        <v>242</v>
      </c>
      <c r="C16" s="121">
        <v>52134</v>
      </c>
      <c r="D16" s="131">
        <v>1100</v>
      </c>
      <c r="E16" s="137">
        <f t="shared" si="0"/>
        <v>53234</v>
      </c>
    </row>
    <row r="17" spans="1:5" ht="15" x14ac:dyDescent="0.25">
      <c r="A17" s="162"/>
      <c r="B17" s="85" t="s">
        <v>243</v>
      </c>
      <c r="C17" s="122">
        <v>12328</v>
      </c>
      <c r="D17" s="132">
        <v>227</v>
      </c>
      <c r="E17" s="137">
        <f t="shared" si="0"/>
        <v>12555</v>
      </c>
    </row>
    <row r="18" spans="1:5" ht="15" x14ac:dyDescent="0.25">
      <c r="A18" s="162"/>
      <c r="B18" s="83" t="s">
        <v>244</v>
      </c>
      <c r="C18" s="121">
        <v>54178</v>
      </c>
      <c r="D18" s="131">
        <v>848</v>
      </c>
      <c r="E18" s="137">
        <f t="shared" si="0"/>
        <v>55026</v>
      </c>
    </row>
    <row r="19" spans="1:5" ht="15" x14ac:dyDescent="0.25">
      <c r="A19" s="162"/>
      <c r="B19" s="85" t="s">
        <v>245</v>
      </c>
      <c r="C19" s="122">
        <v>38633</v>
      </c>
      <c r="D19" s="132">
        <v>616</v>
      </c>
      <c r="E19" s="137">
        <f t="shared" si="0"/>
        <v>39249</v>
      </c>
    </row>
    <row r="20" spans="1:5" ht="15" x14ac:dyDescent="0.25">
      <c r="A20" s="162"/>
      <c r="B20" s="83" t="s">
        <v>246</v>
      </c>
      <c r="C20" s="121">
        <v>21788</v>
      </c>
      <c r="D20" s="131">
        <v>565</v>
      </c>
      <c r="E20" s="137">
        <f t="shared" si="0"/>
        <v>22353</v>
      </c>
    </row>
    <row r="21" spans="1:5" ht="15" x14ac:dyDescent="0.25">
      <c r="A21" s="162"/>
      <c r="B21" s="85" t="s">
        <v>247</v>
      </c>
      <c r="C21" s="122">
        <v>205097</v>
      </c>
      <c r="D21" s="132">
        <v>3944</v>
      </c>
      <c r="E21" s="137">
        <f t="shared" si="0"/>
        <v>209041</v>
      </c>
    </row>
    <row r="22" spans="1:5" ht="15" x14ac:dyDescent="0.25">
      <c r="A22" s="162"/>
      <c r="B22" s="83" t="s">
        <v>248</v>
      </c>
      <c r="C22" s="121">
        <v>165314</v>
      </c>
      <c r="D22" s="131">
        <v>3162</v>
      </c>
      <c r="E22" s="137">
        <f t="shared" si="0"/>
        <v>168476</v>
      </c>
    </row>
    <row r="23" spans="1:5" ht="15" x14ac:dyDescent="0.25">
      <c r="A23" s="162"/>
      <c r="B23" s="85" t="s">
        <v>249</v>
      </c>
      <c r="C23" s="122">
        <v>11934</v>
      </c>
      <c r="D23" s="132">
        <v>267</v>
      </c>
      <c r="E23" s="137">
        <f t="shared" si="0"/>
        <v>12201</v>
      </c>
    </row>
    <row r="24" spans="1:5" ht="15" x14ac:dyDescent="0.25">
      <c r="A24" s="162"/>
      <c r="B24" s="83" t="s">
        <v>250</v>
      </c>
      <c r="C24" s="121">
        <v>80923</v>
      </c>
      <c r="D24" s="131">
        <v>1992</v>
      </c>
      <c r="E24" s="137">
        <f t="shared" si="0"/>
        <v>82915</v>
      </c>
    </row>
    <row r="25" spans="1:5" ht="15" x14ac:dyDescent="0.25">
      <c r="A25" s="162"/>
      <c r="B25" s="85" t="s">
        <v>251</v>
      </c>
      <c r="C25" s="122">
        <v>50383</v>
      </c>
      <c r="D25" s="132">
        <v>1146</v>
      </c>
      <c r="E25" s="137">
        <f t="shared" si="0"/>
        <v>51529</v>
      </c>
    </row>
    <row r="26" spans="1:5" ht="15" x14ac:dyDescent="0.25">
      <c r="A26" s="162"/>
      <c r="B26" s="83" t="s">
        <v>252</v>
      </c>
      <c r="C26" s="121">
        <v>1973</v>
      </c>
      <c r="D26" s="131">
        <v>89</v>
      </c>
      <c r="E26" s="137">
        <f t="shared" si="0"/>
        <v>2062</v>
      </c>
    </row>
    <row r="27" spans="1:5" ht="15" x14ac:dyDescent="0.25">
      <c r="A27" s="162"/>
      <c r="B27" s="85" t="s">
        <v>253</v>
      </c>
      <c r="C27" s="122">
        <v>171701</v>
      </c>
      <c r="D27" s="132">
        <v>3720</v>
      </c>
      <c r="E27" s="137">
        <f t="shared" si="0"/>
        <v>175421</v>
      </c>
    </row>
    <row r="28" spans="1:5" ht="15" x14ac:dyDescent="0.25">
      <c r="A28" s="162"/>
      <c r="B28" s="83" t="s">
        <v>254</v>
      </c>
      <c r="C28" s="121">
        <v>162226</v>
      </c>
      <c r="D28" s="131">
        <v>3379</v>
      </c>
      <c r="E28" s="137">
        <f t="shared" si="0"/>
        <v>165605</v>
      </c>
    </row>
    <row r="29" spans="1:5" ht="15" x14ac:dyDescent="0.25">
      <c r="A29" s="162"/>
      <c r="B29" s="85" t="s">
        <v>255</v>
      </c>
      <c r="C29" s="122">
        <v>204802</v>
      </c>
      <c r="D29" s="132">
        <v>3880</v>
      </c>
      <c r="E29" s="137">
        <f t="shared" si="0"/>
        <v>208682</v>
      </c>
    </row>
    <row r="30" spans="1:5" ht="15" x14ac:dyDescent="0.25">
      <c r="A30" s="162"/>
      <c r="B30" s="83" t="s">
        <v>256</v>
      </c>
      <c r="C30" s="121">
        <v>63067</v>
      </c>
      <c r="D30" s="131">
        <v>1269</v>
      </c>
      <c r="E30" s="137">
        <f t="shared" si="0"/>
        <v>64336</v>
      </c>
    </row>
    <row r="31" spans="1:5" ht="15" x14ac:dyDescent="0.25">
      <c r="A31" s="162"/>
      <c r="B31" s="85" t="s">
        <v>257</v>
      </c>
      <c r="C31" s="122">
        <v>799118</v>
      </c>
      <c r="D31" s="132">
        <v>16097</v>
      </c>
      <c r="E31" s="137">
        <f t="shared" si="0"/>
        <v>815215</v>
      </c>
    </row>
    <row r="32" spans="1:5" ht="15" x14ac:dyDescent="0.25">
      <c r="A32" s="162"/>
      <c r="B32" s="83" t="s">
        <v>258</v>
      </c>
      <c r="C32" s="121">
        <v>71833</v>
      </c>
      <c r="D32" s="131">
        <v>1773</v>
      </c>
      <c r="E32" s="137">
        <f t="shared" si="0"/>
        <v>73606</v>
      </c>
    </row>
    <row r="33" spans="1:5" ht="15" x14ac:dyDescent="0.25">
      <c r="A33" s="162"/>
      <c r="B33" s="85" t="s">
        <v>259</v>
      </c>
      <c r="C33" s="122">
        <v>2664245</v>
      </c>
      <c r="D33" s="132">
        <v>52609</v>
      </c>
      <c r="E33" s="137">
        <f t="shared" si="0"/>
        <v>2716854</v>
      </c>
    </row>
    <row r="34" spans="1:5" ht="15" x14ac:dyDescent="0.25">
      <c r="A34" s="162"/>
      <c r="B34" s="83" t="s">
        <v>260</v>
      </c>
      <c r="C34" s="121">
        <v>54935</v>
      </c>
      <c r="D34" s="131">
        <v>1552</v>
      </c>
      <c r="E34" s="137">
        <f t="shared" si="0"/>
        <v>56487</v>
      </c>
    </row>
    <row r="35" spans="1:5" ht="15" x14ac:dyDescent="0.25">
      <c r="A35" s="162"/>
      <c r="B35" s="85" t="s">
        <v>261</v>
      </c>
      <c r="C35" s="122">
        <v>83168</v>
      </c>
      <c r="D35" s="132">
        <v>1716</v>
      </c>
      <c r="E35" s="137">
        <f t="shared" si="0"/>
        <v>84884</v>
      </c>
    </row>
    <row r="36" spans="1:5" ht="15" x14ac:dyDescent="0.25">
      <c r="A36" s="162"/>
      <c r="B36" s="83" t="s">
        <v>262</v>
      </c>
      <c r="C36" s="121">
        <v>122079</v>
      </c>
      <c r="D36" s="131">
        <v>1669</v>
      </c>
      <c r="E36" s="137">
        <f t="shared" si="0"/>
        <v>123748</v>
      </c>
    </row>
    <row r="37" spans="1:5" ht="15" x14ac:dyDescent="0.25">
      <c r="A37" s="162"/>
      <c r="B37" s="85" t="s">
        <v>263</v>
      </c>
      <c r="C37" s="122">
        <v>71117</v>
      </c>
      <c r="D37" s="132">
        <v>1496</v>
      </c>
      <c r="E37" s="137">
        <f t="shared" si="0"/>
        <v>72613</v>
      </c>
    </row>
    <row r="38" spans="1:5" ht="15" x14ac:dyDescent="0.25">
      <c r="A38" s="162"/>
      <c r="B38" s="83" t="s">
        <v>264</v>
      </c>
      <c r="C38" s="121">
        <v>416968</v>
      </c>
      <c r="D38" s="131">
        <v>9272</v>
      </c>
      <c r="E38" s="137">
        <f t="shared" si="0"/>
        <v>426240</v>
      </c>
    </row>
    <row r="39" spans="1:5" ht="15" x14ac:dyDescent="0.25">
      <c r="A39" s="162"/>
      <c r="B39" s="85" t="s">
        <v>265</v>
      </c>
      <c r="C39" s="122">
        <v>208497</v>
      </c>
      <c r="D39" s="132">
        <v>4736</v>
      </c>
      <c r="E39" s="137">
        <f t="shared" si="0"/>
        <v>213233</v>
      </c>
    </row>
    <row r="40" spans="1:5" ht="15" x14ac:dyDescent="0.25">
      <c r="A40" s="162"/>
      <c r="B40" s="83" t="s">
        <v>266</v>
      </c>
      <c r="C40" s="121">
        <v>124773</v>
      </c>
      <c r="D40" s="131">
        <v>3184</v>
      </c>
      <c r="E40" s="137">
        <f t="shared" si="0"/>
        <v>127957</v>
      </c>
    </row>
    <row r="41" spans="1:5" ht="15" x14ac:dyDescent="0.25">
      <c r="A41" s="162"/>
      <c r="B41" s="85" t="s">
        <v>267</v>
      </c>
      <c r="C41" s="122">
        <v>626230</v>
      </c>
      <c r="D41" s="132">
        <v>12330</v>
      </c>
      <c r="E41" s="137">
        <f t="shared" si="0"/>
        <v>638560</v>
      </c>
    </row>
    <row r="42" spans="1:5" ht="15" x14ac:dyDescent="0.25">
      <c r="A42" s="162"/>
      <c r="B42" s="83" t="s">
        <v>268</v>
      </c>
      <c r="C42" s="121">
        <v>70473</v>
      </c>
      <c r="D42" s="131">
        <v>1210</v>
      </c>
      <c r="E42" s="137">
        <f t="shared" si="0"/>
        <v>71683</v>
      </c>
    </row>
    <row r="43" spans="1:5" ht="15" x14ac:dyDescent="0.25">
      <c r="A43" s="162"/>
      <c r="B43" s="85" t="s">
        <v>269</v>
      </c>
      <c r="C43" s="122">
        <v>31799</v>
      </c>
      <c r="D43" s="132">
        <v>639</v>
      </c>
      <c r="E43" s="137">
        <f t="shared" si="0"/>
        <v>32438</v>
      </c>
    </row>
    <row r="44" spans="1:5" ht="15" x14ac:dyDescent="0.25">
      <c r="A44" s="162"/>
      <c r="B44" s="83" t="s">
        <v>270</v>
      </c>
      <c r="C44" s="121">
        <v>6345</v>
      </c>
      <c r="D44" s="131">
        <v>116</v>
      </c>
      <c r="E44" s="137">
        <f t="shared" si="0"/>
        <v>6461</v>
      </c>
    </row>
    <row r="45" spans="1:5" ht="15" x14ac:dyDescent="0.25">
      <c r="A45" s="162"/>
      <c r="B45" s="85" t="s">
        <v>271</v>
      </c>
      <c r="C45" s="122">
        <v>76379</v>
      </c>
      <c r="D45" s="132">
        <v>1361</v>
      </c>
      <c r="E45" s="137">
        <f t="shared" si="0"/>
        <v>77740</v>
      </c>
    </row>
    <row r="46" spans="1:5" ht="15" x14ac:dyDescent="0.25">
      <c r="A46" s="162"/>
      <c r="B46" s="83" t="s">
        <v>272</v>
      </c>
      <c r="C46" s="121">
        <v>15982</v>
      </c>
      <c r="D46" s="131">
        <v>298</v>
      </c>
      <c r="E46" s="137">
        <f t="shared" si="0"/>
        <v>16280</v>
      </c>
    </row>
    <row r="47" spans="1:5" ht="15" x14ac:dyDescent="0.25">
      <c r="A47" s="162"/>
      <c r="B47" s="85" t="s">
        <v>273</v>
      </c>
      <c r="C47" s="122">
        <v>72668</v>
      </c>
      <c r="D47" s="132">
        <v>1114</v>
      </c>
      <c r="E47" s="137">
        <f t="shared" si="0"/>
        <v>73782</v>
      </c>
    </row>
    <row r="48" spans="1:5" ht="15" x14ac:dyDescent="0.25">
      <c r="A48" s="162"/>
      <c r="B48" s="83" t="s">
        <v>274</v>
      </c>
      <c r="C48" s="121">
        <v>78067</v>
      </c>
      <c r="D48" s="131">
        <v>1482</v>
      </c>
      <c r="E48" s="137">
        <f t="shared" si="0"/>
        <v>79549</v>
      </c>
    </row>
    <row r="49" spans="1:5" ht="15" x14ac:dyDescent="0.25">
      <c r="A49" s="162"/>
      <c r="B49" s="85" t="s">
        <v>275</v>
      </c>
      <c r="C49" s="122">
        <v>26889</v>
      </c>
      <c r="D49" s="132">
        <v>427</v>
      </c>
      <c r="E49" s="137">
        <f t="shared" si="0"/>
        <v>27316</v>
      </c>
    </row>
    <row r="50" spans="1:5" ht="15" x14ac:dyDescent="0.25">
      <c r="A50" s="162"/>
      <c r="B50" s="83" t="s">
        <v>276</v>
      </c>
      <c r="C50" s="121">
        <v>7886</v>
      </c>
      <c r="D50" s="131">
        <v>160</v>
      </c>
      <c r="E50" s="137">
        <f t="shared" si="0"/>
        <v>8046</v>
      </c>
    </row>
    <row r="51" spans="1:5" ht="15" x14ac:dyDescent="0.25">
      <c r="A51" s="162"/>
      <c r="B51" s="85" t="s">
        <v>277</v>
      </c>
      <c r="C51" s="122">
        <v>32929</v>
      </c>
      <c r="D51" s="132">
        <v>626</v>
      </c>
      <c r="E51" s="137">
        <f t="shared" si="0"/>
        <v>33555</v>
      </c>
    </row>
    <row r="52" spans="1:5" ht="15" x14ac:dyDescent="0.25">
      <c r="A52" s="162"/>
      <c r="B52" s="83" t="s">
        <v>278</v>
      </c>
      <c r="C52" s="121">
        <v>6939</v>
      </c>
      <c r="D52" s="131">
        <v>106</v>
      </c>
      <c r="E52" s="137">
        <f t="shared" si="0"/>
        <v>7045</v>
      </c>
    </row>
    <row r="53" spans="1:5" ht="15" x14ac:dyDescent="0.25">
      <c r="A53" s="162"/>
      <c r="B53" s="85" t="s">
        <v>279</v>
      </c>
      <c r="C53" s="122">
        <v>24966</v>
      </c>
      <c r="D53" s="132">
        <v>524</v>
      </c>
      <c r="E53" s="137">
        <f t="shared" si="0"/>
        <v>25490</v>
      </c>
    </row>
    <row r="54" spans="1:5" ht="15" x14ac:dyDescent="0.25">
      <c r="A54" s="162"/>
      <c r="B54" s="83" t="s">
        <v>280</v>
      </c>
      <c r="C54" s="121">
        <v>48870</v>
      </c>
      <c r="D54" s="131">
        <v>963</v>
      </c>
      <c r="E54" s="137">
        <f t="shared" si="0"/>
        <v>49833</v>
      </c>
    </row>
    <row r="55" spans="1:5" ht="15" x14ac:dyDescent="0.25">
      <c r="A55" s="162"/>
      <c r="B55" s="85" t="s">
        <v>281</v>
      </c>
      <c r="C55" s="122">
        <v>142154</v>
      </c>
      <c r="D55" s="132">
        <v>3014</v>
      </c>
      <c r="E55" s="137">
        <f t="shared" si="0"/>
        <v>145168</v>
      </c>
    </row>
    <row r="56" spans="1:5" ht="15" x14ac:dyDescent="0.25">
      <c r="A56" s="162"/>
      <c r="B56" s="83" t="s">
        <v>282</v>
      </c>
      <c r="C56" s="121">
        <v>20565</v>
      </c>
      <c r="D56" s="131">
        <v>441</v>
      </c>
      <c r="E56" s="137">
        <f t="shared" si="0"/>
        <v>21006</v>
      </c>
    </row>
    <row r="57" spans="1:5" ht="15" x14ac:dyDescent="0.25">
      <c r="A57" s="162"/>
      <c r="B57" s="85" t="s">
        <v>283</v>
      </c>
      <c r="C57" s="122">
        <v>11212</v>
      </c>
      <c r="D57" s="132">
        <v>230</v>
      </c>
      <c r="E57" s="137">
        <f t="shared" si="0"/>
        <v>11442</v>
      </c>
    </row>
    <row r="58" spans="1:5" ht="15" x14ac:dyDescent="0.25">
      <c r="A58" s="162"/>
      <c r="B58" s="83" t="s">
        <v>284</v>
      </c>
      <c r="C58" s="121">
        <v>21514</v>
      </c>
      <c r="D58" s="131">
        <v>447</v>
      </c>
      <c r="E58" s="137">
        <f t="shared" si="0"/>
        <v>21961</v>
      </c>
    </row>
    <row r="59" spans="1:5" ht="15" x14ac:dyDescent="0.25">
      <c r="A59" s="162"/>
      <c r="B59" s="85" t="s">
        <v>285</v>
      </c>
      <c r="C59" s="122">
        <v>29930</v>
      </c>
      <c r="D59" s="132">
        <v>463</v>
      </c>
      <c r="E59" s="137">
        <f t="shared" si="0"/>
        <v>30393</v>
      </c>
    </row>
    <row r="60" spans="1:5" ht="15" x14ac:dyDescent="0.25">
      <c r="A60" s="162"/>
      <c r="B60" s="83" t="s">
        <v>286</v>
      </c>
      <c r="C60" s="121">
        <v>141374</v>
      </c>
      <c r="D60" s="131">
        <v>2243</v>
      </c>
      <c r="E60" s="137">
        <f t="shared" si="0"/>
        <v>143617</v>
      </c>
    </row>
    <row r="61" spans="1:5" ht="15" x14ac:dyDescent="0.25">
      <c r="A61" s="162"/>
      <c r="B61" s="85" t="s">
        <v>287</v>
      </c>
      <c r="C61" s="122">
        <v>23619</v>
      </c>
      <c r="D61" s="132">
        <v>422</v>
      </c>
      <c r="E61" s="137">
        <f t="shared" si="0"/>
        <v>24041</v>
      </c>
    </row>
    <row r="62" spans="1:5" ht="15" x14ac:dyDescent="0.25">
      <c r="A62" s="162"/>
      <c r="B62" s="83" t="s">
        <v>288</v>
      </c>
      <c r="C62" s="121">
        <v>24560</v>
      </c>
      <c r="D62" s="131">
        <v>542</v>
      </c>
      <c r="E62" s="137">
        <f t="shared" si="0"/>
        <v>25102</v>
      </c>
    </row>
    <row r="63" spans="1:5" ht="15" x14ac:dyDescent="0.25">
      <c r="A63" s="162"/>
      <c r="B63" s="85" t="s">
        <v>289</v>
      </c>
      <c r="C63" s="122">
        <v>14394</v>
      </c>
      <c r="D63" s="132">
        <v>269</v>
      </c>
      <c r="E63" s="137">
        <f t="shared" si="0"/>
        <v>14663</v>
      </c>
    </row>
    <row r="64" spans="1:5" ht="15" x14ac:dyDescent="0.25">
      <c r="A64" s="162"/>
      <c r="B64" s="83" t="s">
        <v>290</v>
      </c>
      <c r="C64" s="121">
        <v>15221</v>
      </c>
      <c r="D64" s="131">
        <v>288</v>
      </c>
      <c r="E64" s="137">
        <f t="shared" si="0"/>
        <v>15509</v>
      </c>
    </row>
    <row r="65" spans="1:5" ht="15" x14ac:dyDescent="0.25">
      <c r="A65" s="162"/>
      <c r="B65" s="83" t="s">
        <v>353</v>
      </c>
      <c r="C65" s="121">
        <v>22535</v>
      </c>
      <c r="D65" s="131">
        <v>327</v>
      </c>
      <c r="E65" s="137">
        <f t="shared" si="0"/>
        <v>22862</v>
      </c>
    </row>
    <row r="66" spans="1:5" ht="15" x14ac:dyDescent="0.25">
      <c r="A66" s="162"/>
      <c r="B66" s="85" t="s">
        <v>291</v>
      </c>
      <c r="C66" s="122">
        <v>22154</v>
      </c>
      <c r="D66" s="132">
        <v>385</v>
      </c>
      <c r="E66" s="137">
        <f t="shared" si="0"/>
        <v>22539</v>
      </c>
    </row>
    <row r="67" spans="1:5" ht="15" x14ac:dyDescent="0.25">
      <c r="A67" s="162"/>
      <c r="B67" s="83" t="s">
        <v>292</v>
      </c>
      <c r="C67" s="121">
        <v>331</v>
      </c>
      <c r="D67" s="131">
        <v>6</v>
      </c>
      <c r="E67" s="137">
        <f t="shared" si="0"/>
        <v>337</v>
      </c>
    </row>
    <row r="68" spans="1:5" ht="5.25" customHeight="1" x14ac:dyDescent="0.25">
      <c r="A68" s="162"/>
      <c r="B68" s="86"/>
      <c r="C68" s="122"/>
      <c r="D68" s="132"/>
      <c r="E68" s="137"/>
    </row>
    <row r="69" spans="1:5" ht="15.75" thickBot="1" x14ac:dyDescent="0.3">
      <c r="A69" s="162"/>
      <c r="B69" s="87" t="s">
        <v>327</v>
      </c>
      <c r="C69" s="88">
        <f>SUM(C6:C67)</f>
        <v>9783607</v>
      </c>
      <c r="D69" s="133">
        <f>SUM(D6:D67)</f>
        <v>196142</v>
      </c>
      <c r="E69" s="138">
        <f t="shared" si="0"/>
        <v>9979749</v>
      </c>
    </row>
  </sheetData>
  <sheetProtection algorithmName="SHA-512" hashValue="0DRLVTbCsZGyXMeYbxnocsSti24otO4YcG2rWAau3TDvqysQu+7nXtdZyNcy1nBVnvAO0sN1F3910fMB2WAzwg==" saltValue="T+Feodxjk/cjBsXejUPulg==" spinCount="100000" sheet="1" objects="1" scenarios="1"/>
  <mergeCells count="3">
    <mergeCell ref="A1:C1"/>
    <mergeCell ref="A2:A69"/>
    <mergeCell ref="B2:E2"/>
  </mergeCells>
  <printOptions horizontalCentered="1" verticalCentered="1"/>
  <pageMargins left="0.2" right="0.2" top="0.25" bottom="0.25" header="0.3" footer="0.3"/>
  <pageSetup scale="72"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81"/>
  <sheetViews>
    <sheetView workbookViewId="0"/>
  </sheetViews>
  <sheetFormatPr defaultRowHeight="12.75" x14ac:dyDescent="0.2"/>
  <cols>
    <col min="1" max="1" width="159.85546875" customWidth="1"/>
    <col min="2" max="2" width="16.140625" customWidth="1"/>
  </cols>
  <sheetData>
    <row r="1" spans="1:1" ht="15" x14ac:dyDescent="0.25">
      <c r="A1" s="10" t="s">
        <v>160</v>
      </c>
    </row>
    <row r="2" spans="1:1" ht="9" customHeight="1" x14ac:dyDescent="0.2">
      <c r="A2" s="8"/>
    </row>
    <row r="3" spans="1:1" ht="15.75" customHeight="1" x14ac:dyDescent="0.25">
      <c r="A3" s="9" t="s">
        <v>307</v>
      </c>
    </row>
    <row r="4" spans="1:1" s="7" customFormat="1" ht="71.25" customHeight="1" x14ac:dyDescent="0.2">
      <c r="A4" s="8" t="s">
        <v>308</v>
      </c>
    </row>
    <row r="5" spans="1:1" ht="15" customHeight="1" x14ac:dyDescent="0.2">
      <c r="A5" s="8"/>
    </row>
    <row r="6" spans="1:1" s="7" customFormat="1" ht="15" x14ac:dyDescent="0.25">
      <c r="A6" s="9" t="s">
        <v>166</v>
      </c>
    </row>
    <row r="7" spans="1:1" s="7" customFormat="1" ht="71.25" customHeight="1" x14ac:dyDescent="0.2">
      <c r="A7" s="8" t="s">
        <v>204</v>
      </c>
    </row>
    <row r="8" spans="1:1" s="7" customFormat="1" ht="15" customHeight="1" x14ac:dyDescent="0.2">
      <c r="A8" s="8"/>
    </row>
    <row r="9" spans="1:1" s="7" customFormat="1" ht="30.75" customHeight="1" x14ac:dyDescent="0.25">
      <c r="A9" s="9" t="s">
        <v>167</v>
      </c>
    </row>
    <row r="10" spans="1:1" s="7" customFormat="1" ht="28.5" customHeight="1" x14ac:dyDescent="0.2">
      <c r="A10" s="8" t="s">
        <v>168</v>
      </c>
    </row>
    <row r="11" spans="1:1" s="7" customFormat="1" ht="15" customHeight="1" x14ac:dyDescent="0.2">
      <c r="A11" s="8"/>
    </row>
    <row r="12" spans="1:1" s="7" customFormat="1" ht="15" customHeight="1" x14ac:dyDescent="0.25">
      <c r="A12" s="9" t="s">
        <v>182</v>
      </c>
    </row>
    <row r="13" spans="1:1" s="7" customFormat="1" ht="114" customHeight="1" x14ac:dyDescent="0.2">
      <c r="A13" s="8" t="s">
        <v>309</v>
      </c>
    </row>
    <row r="14" spans="1:1" s="7" customFormat="1" ht="15" customHeight="1" x14ac:dyDescent="0.2">
      <c r="A14" s="8"/>
    </row>
    <row r="15" spans="1:1" ht="15" x14ac:dyDescent="0.25">
      <c r="A15" s="9" t="s">
        <v>169</v>
      </c>
    </row>
    <row r="16" spans="1:1" ht="31.5" customHeight="1" x14ac:dyDescent="0.2">
      <c r="A16" s="8" t="s">
        <v>159</v>
      </c>
    </row>
    <row r="17" spans="1:1" s="7" customFormat="1" ht="15" customHeight="1" x14ac:dyDescent="0.2">
      <c r="A17" s="8"/>
    </row>
    <row r="18" spans="1:1" ht="32.25" customHeight="1" x14ac:dyDescent="0.25">
      <c r="A18" s="9" t="s">
        <v>183</v>
      </c>
    </row>
    <row r="19" spans="1:1" ht="46.5" customHeight="1" x14ac:dyDescent="0.2">
      <c r="A19" s="8" t="s">
        <v>173</v>
      </c>
    </row>
    <row r="20" spans="1:1" ht="14.25" x14ac:dyDescent="0.2">
      <c r="A20" s="8"/>
    </row>
    <row r="21" spans="1:1" s="7" customFormat="1" ht="16.5" customHeight="1" x14ac:dyDescent="0.25">
      <c r="A21" s="9" t="s">
        <v>184</v>
      </c>
    </row>
    <row r="22" spans="1:1" s="7" customFormat="1" ht="89.25" customHeight="1" x14ac:dyDescent="0.2">
      <c r="A22" s="8" t="s">
        <v>310</v>
      </c>
    </row>
    <row r="23" spans="1:1" s="7" customFormat="1" ht="15" customHeight="1" x14ac:dyDescent="0.2">
      <c r="A23" s="8"/>
    </row>
    <row r="24" spans="1:1" ht="15" x14ac:dyDescent="0.25">
      <c r="A24" s="9" t="s">
        <v>185</v>
      </c>
    </row>
    <row r="25" spans="1:1" ht="42.75" customHeight="1" x14ac:dyDescent="0.2">
      <c r="A25" s="8" t="s">
        <v>164</v>
      </c>
    </row>
    <row r="26" spans="1:1" ht="15" customHeight="1" x14ac:dyDescent="0.2">
      <c r="A26" s="8"/>
    </row>
    <row r="27" spans="1:1" ht="18" customHeight="1" x14ac:dyDescent="0.25">
      <c r="A27" s="9" t="s">
        <v>186</v>
      </c>
    </row>
    <row r="28" spans="1:1" ht="30" customHeight="1" x14ac:dyDescent="0.2">
      <c r="A28" s="8" t="s">
        <v>174</v>
      </c>
    </row>
    <row r="29" spans="1:1" ht="14.25" x14ac:dyDescent="0.2">
      <c r="A29" s="8"/>
    </row>
    <row r="30" spans="1:1" ht="15" x14ac:dyDescent="0.25">
      <c r="A30" s="9" t="s">
        <v>187</v>
      </c>
    </row>
    <row r="31" spans="1:1" ht="14.25" x14ac:dyDescent="0.2">
      <c r="A31" s="8" t="s">
        <v>161</v>
      </c>
    </row>
    <row r="32" spans="1:1" ht="15" customHeight="1" x14ac:dyDescent="0.2">
      <c r="A32" s="8"/>
    </row>
    <row r="33" spans="1:1" ht="30" x14ac:dyDescent="0.25">
      <c r="A33" s="9" t="s">
        <v>188</v>
      </c>
    </row>
    <row r="34" spans="1:1" ht="29.25" customHeight="1" x14ac:dyDescent="0.2">
      <c r="A34" s="8" t="s">
        <v>162</v>
      </c>
    </row>
    <row r="35" spans="1:1" ht="15" customHeight="1" x14ac:dyDescent="0.2">
      <c r="A35" s="8"/>
    </row>
    <row r="36" spans="1:1" ht="30" x14ac:dyDescent="0.25">
      <c r="A36" s="9" t="s">
        <v>189</v>
      </c>
    </row>
    <row r="37" spans="1:1" ht="60" customHeight="1" x14ac:dyDescent="0.2">
      <c r="A37" s="8" t="s">
        <v>175</v>
      </c>
    </row>
    <row r="38" spans="1:1" ht="14.25" customHeight="1" x14ac:dyDescent="0.2">
      <c r="A38" s="8"/>
    </row>
    <row r="39" spans="1:1" ht="18.75" customHeight="1" x14ac:dyDescent="0.25">
      <c r="A39" s="9" t="s">
        <v>190</v>
      </c>
    </row>
    <row r="40" spans="1:1" ht="29.25" customHeight="1" x14ac:dyDescent="0.2">
      <c r="A40" s="8" t="s">
        <v>163</v>
      </c>
    </row>
    <row r="41" spans="1:1" ht="15" customHeight="1" x14ac:dyDescent="0.2">
      <c r="A41" s="8"/>
    </row>
    <row r="42" spans="1:1" ht="15" x14ac:dyDescent="0.25">
      <c r="A42" s="9" t="s">
        <v>191</v>
      </c>
    </row>
    <row r="43" spans="1:1" ht="47.25" customHeight="1" x14ac:dyDescent="0.2">
      <c r="A43" s="8" t="s">
        <v>207</v>
      </c>
    </row>
    <row r="44" spans="1:1" ht="15" customHeight="1" x14ac:dyDescent="0.2">
      <c r="A44" s="8"/>
    </row>
    <row r="45" spans="1:1" ht="15" x14ac:dyDescent="0.25">
      <c r="A45" s="9" t="s">
        <v>205</v>
      </c>
    </row>
    <row r="46" spans="1:1" ht="60" customHeight="1" x14ac:dyDescent="0.2">
      <c r="A46" s="8" t="s">
        <v>206</v>
      </c>
    </row>
    <row r="47" spans="1:1" ht="15" customHeight="1" x14ac:dyDescent="0.2">
      <c r="A47" s="8"/>
    </row>
    <row r="48" spans="1:1" ht="15" x14ac:dyDescent="0.25">
      <c r="A48" s="9" t="s">
        <v>192</v>
      </c>
    </row>
    <row r="49" spans="1:1" ht="3" customHeight="1" x14ac:dyDescent="0.2">
      <c r="A49" s="8"/>
    </row>
    <row r="50" spans="1:1" ht="15.75" customHeight="1" x14ac:dyDescent="0.2">
      <c r="A50" s="8" t="s">
        <v>165</v>
      </c>
    </row>
    <row r="51" spans="1:1" ht="15" customHeight="1" x14ac:dyDescent="0.2">
      <c r="A51" s="8"/>
    </row>
    <row r="52" spans="1:1" ht="15" x14ac:dyDescent="0.25">
      <c r="A52" s="9" t="s">
        <v>193</v>
      </c>
    </row>
    <row r="53" spans="1:1" ht="28.5" x14ac:dyDescent="0.2">
      <c r="A53" s="8" t="s">
        <v>170</v>
      </c>
    </row>
    <row r="54" spans="1:1" ht="15" customHeight="1" x14ac:dyDescent="0.2">
      <c r="A54" s="8"/>
    </row>
    <row r="55" spans="1:1" ht="15" x14ac:dyDescent="0.25">
      <c r="A55" s="9" t="s">
        <v>194</v>
      </c>
    </row>
    <row r="56" spans="1:1" ht="58.5" customHeight="1" x14ac:dyDescent="0.2">
      <c r="A56" s="8" t="s">
        <v>171</v>
      </c>
    </row>
    <row r="57" spans="1:1" ht="15" customHeight="1" x14ac:dyDescent="0.2">
      <c r="A57" s="8"/>
    </row>
    <row r="58" spans="1:1" ht="18" customHeight="1" x14ac:dyDescent="0.25">
      <c r="A58" s="9" t="s">
        <v>195</v>
      </c>
    </row>
    <row r="59" spans="1:1" ht="14.25" customHeight="1" x14ac:dyDescent="0.2">
      <c r="A59" s="8" t="s">
        <v>172</v>
      </c>
    </row>
    <row r="60" spans="1:1" ht="15" customHeight="1" x14ac:dyDescent="0.2">
      <c r="A60" s="8"/>
    </row>
    <row r="61" spans="1:1" ht="15" customHeight="1" x14ac:dyDescent="0.25">
      <c r="A61" s="9" t="s">
        <v>176</v>
      </c>
    </row>
    <row r="62" spans="1:1" ht="57.75" customHeight="1" x14ac:dyDescent="0.2">
      <c r="A62" s="8" t="s">
        <v>177</v>
      </c>
    </row>
    <row r="63" spans="1:1" ht="15" customHeight="1" x14ac:dyDescent="0.2">
      <c r="A63" s="8"/>
    </row>
    <row r="64" spans="1:1" ht="33" customHeight="1" x14ac:dyDescent="0.25">
      <c r="A64" s="9" t="s">
        <v>178</v>
      </c>
    </row>
    <row r="65" spans="1:1" ht="43.5" customHeight="1" x14ac:dyDescent="0.2">
      <c r="A65" s="8" t="s">
        <v>179</v>
      </c>
    </row>
    <row r="66" spans="1:1" ht="15" customHeight="1" x14ac:dyDescent="0.2">
      <c r="A66" s="8"/>
    </row>
    <row r="67" spans="1:1" ht="30" x14ac:dyDescent="0.25">
      <c r="A67" s="9" t="s">
        <v>180</v>
      </c>
    </row>
    <row r="68" spans="1:1" ht="57.75" customHeight="1" x14ac:dyDescent="0.2">
      <c r="A68" s="8" t="s">
        <v>181</v>
      </c>
    </row>
    <row r="69" spans="1:1" ht="14.25" x14ac:dyDescent="0.2">
      <c r="A69" s="8"/>
    </row>
    <row r="70" spans="1:1" ht="14.25" x14ac:dyDescent="0.2">
      <c r="A70" s="8"/>
    </row>
    <row r="71" spans="1:1" ht="14.25" x14ac:dyDescent="0.2">
      <c r="A71" s="8"/>
    </row>
    <row r="72" spans="1:1" ht="14.25" x14ac:dyDescent="0.2">
      <c r="A72" s="8"/>
    </row>
    <row r="73" spans="1:1" ht="14.25" x14ac:dyDescent="0.2">
      <c r="A73" s="8"/>
    </row>
    <row r="74" spans="1:1" x14ac:dyDescent="0.2">
      <c r="A74" s="7"/>
    </row>
    <row r="75" spans="1:1" x14ac:dyDescent="0.2">
      <c r="A75" s="7"/>
    </row>
    <row r="76" spans="1:1" x14ac:dyDescent="0.2">
      <c r="A76" s="7"/>
    </row>
    <row r="77" spans="1:1" x14ac:dyDescent="0.2">
      <c r="A77" s="7"/>
    </row>
    <row r="78" spans="1:1" x14ac:dyDescent="0.2">
      <c r="A78" s="7"/>
    </row>
    <row r="79" spans="1:1" x14ac:dyDescent="0.2">
      <c r="A79" s="7"/>
    </row>
    <row r="80" spans="1:1" x14ac:dyDescent="0.2">
      <c r="A80" s="7"/>
    </row>
    <row r="81" spans="1:1" x14ac:dyDescent="0.2">
      <c r="A81" s="7"/>
    </row>
  </sheetData>
  <sheetProtection password="83EF" sheet="1"/>
  <printOptions horizontalCentered="1"/>
  <pageMargins left="0.45" right="0.45" top="0.5" bottom="0.5" header="0.05" footer="0.05"/>
  <pageSetup scale="82"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Instructions</vt:lpstr>
      <vt:lpstr>Equitable Share Calculator</vt:lpstr>
      <vt:lpstr>Enrollment Counts</vt:lpstr>
      <vt:lpstr>Title II(A) Alloc. to LEAs</vt:lpstr>
      <vt:lpstr>F.A.Q.'s</vt:lpstr>
      <vt:lpstr>'Enrollment Counts'!Print_Area</vt:lpstr>
      <vt:lpstr>'Equitable Share Calculator'!Print_Area</vt:lpstr>
      <vt:lpstr>'F.A.Q.''s'!Print_Area</vt:lpstr>
      <vt:lpstr>Instructions!Print_Area</vt:lpstr>
      <vt:lpstr>'Title II(A) Alloc. to LEAs'!Print_Area</vt:lpstr>
    </vt:vector>
  </TitlesOfParts>
  <Company>RI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Luther</dc:creator>
  <cp:lastModifiedBy>Luther, David</cp:lastModifiedBy>
  <cp:lastPrinted>2021-04-05T13:51:16Z</cp:lastPrinted>
  <dcterms:created xsi:type="dcterms:W3CDTF">2005-04-20T19:39:20Z</dcterms:created>
  <dcterms:modified xsi:type="dcterms:W3CDTF">2021-04-05T13:51:23Z</dcterms:modified>
</cp:coreProperties>
</file>