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luthda\OneDrive - Rhode Island Department of Education\21-22 ESSA ALLOCATIONS\FY 2022 Final Allocations\"/>
    </mc:Choice>
  </mc:AlternateContent>
  <xr:revisionPtr revIDLastSave="0" documentId="13_ncr:1_{AEC68985-4350-4575-AAD8-BC23E7E68EC6}" xr6:coauthVersionLast="47" xr6:coauthVersionMax="47" xr10:uidLastSave="{00000000-0000-0000-0000-000000000000}"/>
  <bookViews>
    <workbookView xWindow="-120" yWindow="-120" windowWidth="29040" windowHeight="15840" tabRatio="781" activeTab="1" xr2:uid="{00000000-000D-0000-FFFF-FFFF00000000}"/>
  </bookViews>
  <sheets>
    <sheet name="Instructions" sheetId="216" r:id="rId1"/>
    <sheet name="Equitable Share Calculator" sheetId="214" r:id="rId2"/>
    <sheet name="October Enrollment Counts" sheetId="215" r:id="rId3"/>
    <sheet name="Title IV Allocation" sheetId="218" r:id="rId4"/>
  </sheets>
  <externalReferences>
    <externalReference r:id="rId5"/>
  </externalReferences>
  <definedNames>
    <definedName name="_xlnm.Print_Area" localSheetId="1">'Equitable Share Calculator'!$A$1:$E$20</definedName>
    <definedName name="_xlnm.Print_Area" localSheetId="0">Instructions!$B$1:$C$34</definedName>
    <definedName name="_xlnm.Print_Area" localSheetId="2">'October Enrollment Counts'!$B$1:$C$203</definedName>
    <definedName name="_xlnm.Print_Area" localSheetId="3">'Title IV Allocation'!$A$1:$C$71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3" i="215" l="1"/>
  <c r="C195" i="215"/>
  <c r="C189" i="215"/>
  <c r="C171" i="215"/>
  <c r="C165" i="215"/>
  <c r="C158" i="215"/>
  <c r="C126" i="215"/>
  <c r="C119" i="215"/>
  <c r="C109" i="215"/>
  <c r="C104" i="215"/>
  <c r="C99" i="215"/>
  <c r="C95" i="215"/>
  <c r="C89" i="215"/>
  <c r="C83" i="215"/>
  <c r="C79" i="215"/>
  <c r="C74" i="215"/>
  <c r="C70" i="215"/>
  <c r="C66" i="215"/>
  <c r="C55" i="215"/>
  <c r="C48" i="215"/>
  <c r="C43" i="215"/>
  <c r="C34" i="215"/>
  <c r="C28" i="215"/>
  <c r="C24" i="215"/>
  <c r="C20" i="215"/>
  <c r="C16" i="215"/>
  <c r="I95" i="215"/>
  <c r="F93" i="215"/>
  <c r="I203" i="215" l="1"/>
  <c r="F202" i="215"/>
  <c r="F201" i="215"/>
  <c r="F200" i="215"/>
  <c r="F199" i="215"/>
  <c r="F198" i="215"/>
  <c r="I195" i="215"/>
  <c r="F194" i="215"/>
  <c r="F193" i="215"/>
  <c r="F192" i="215"/>
  <c r="I189" i="215"/>
  <c r="F188" i="215"/>
  <c r="F187" i="215"/>
  <c r="F186" i="215"/>
  <c r="F185" i="215"/>
  <c r="F184" i="215"/>
  <c r="F183" i="215"/>
  <c r="F182" i="215"/>
  <c r="F181" i="215"/>
  <c r="F180" i="215"/>
  <c r="F179" i="215"/>
  <c r="F178" i="215"/>
  <c r="F177" i="215"/>
  <c r="F176" i="215"/>
  <c r="F175" i="215"/>
  <c r="F174" i="215"/>
  <c r="I171" i="215"/>
  <c r="F170" i="215"/>
  <c r="F169" i="215"/>
  <c r="F168" i="215"/>
  <c r="I165" i="215"/>
  <c r="F164" i="215"/>
  <c r="F163" i="215"/>
  <c r="F162" i="215"/>
  <c r="F161" i="215"/>
  <c r="I158" i="215"/>
  <c r="F157" i="215"/>
  <c r="F156" i="215"/>
  <c r="F155" i="215"/>
  <c r="F154" i="215"/>
  <c r="F153" i="215"/>
  <c r="F152" i="215"/>
  <c r="F151" i="215"/>
  <c r="F150" i="215"/>
  <c r="F149" i="215"/>
  <c r="F148" i="215"/>
  <c r="F147" i="215"/>
  <c r="F146" i="215"/>
  <c r="F145" i="215"/>
  <c r="F144" i="215"/>
  <c r="F143" i="215"/>
  <c r="F142" i="215"/>
  <c r="F141" i="215"/>
  <c r="F140" i="215"/>
  <c r="F139" i="215"/>
  <c r="F138" i="215"/>
  <c r="F137" i="215"/>
  <c r="F136" i="215"/>
  <c r="F135" i="215"/>
  <c r="F134" i="215"/>
  <c r="F133" i="215"/>
  <c r="F132" i="215"/>
  <c r="F131" i="215"/>
  <c r="F130" i="215"/>
  <c r="F129" i="215"/>
  <c r="I126" i="215"/>
  <c r="F125" i="215"/>
  <c r="F124" i="215"/>
  <c r="F123" i="215"/>
  <c r="F122" i="215"/>
  <c r="I119" i="215"/>
  <c r="F118" i="215"/>
  <c r="F117" i="215"/>
  <c r="F116" i="215"/>
  <c r="F115" i="215"/>
  <c r="F114" i="215"/>
  <c r="F113" i="215"/>
  <c r="F112" i="215"/>
  <c r="I109" i="215"/>
  <c r="F108" i="215"/>
  <c r="F107" i="215"/>
  <c r="I104" i="215"/>
  <c r="F103" i="215"/>
  <c r="F102" i="215"/>
  <c r="I99" i="215"/>
  <c r="F98" i="215"/>
  <c r="F99" i="215" s="1"/>
  <c r="F94" i="215"/>
  <c r="F92" i="215"/>
  <c r="F95" i="215" s="1"/>
  <c r="I89" i="215"/>
  <c r="F88" i="215"/>
  <c r="F87" i="215"/>
  <c r="F86" i="215"/>
  <c r="I83" i="215"/>
  <c r="F82" i="215"/>
  <c r="H82" i="215" s="1"/>
  <c r="I79" i="215"/>
  <c r="F78" i="215"/>
  <c r="F77" i="215"/>
  <c r="I74" i="215"/>
  <c r="F73" i="215"/>
  <c r="F74" i="215" s="1"/>
  <c r="I70" i="215"/>
  <c r="G70" i="215"/>
  <c r="F69" i="215"/>
  <c r="F70" i="215" s="1"/>
  <c r="I66" i="215"/>
  <c r="F65" i="215"/>
  <c r="F64" i="215"/>
  <c r="F63" i="215"/>
  <c r="F62" i="215"/>
  <c r="F61" i="215"/>
  <c r="F60" i="215"/>
  <c r="F59" i="215"/>
  <c r="F58" i="215"/>
  <c r="I55" i="215"/>
  <c r="F54" i="215"/>
  <c r="F53" i="215"/>
  <c r="F52" i="215"/>
  <c r="F51" i="215"/>
  <c r="I48" i="215"/>
  <c r="F47" i="215"/>
  <c r="F46" i="215"/>
  <c r="F48" i="215" s="1"/>
  <c r="I43" i="215"/>
  <c r="F42" i="215"/>
  <c r="F41" i="215"/>
  <c r="F40" i="215"/>
  <c r="F39" i="215"/>
  <c r="F38" i="215"/>
  <c r="F37" i="215"/>
  <c r="I34" i="215"/>
  <c r="F33" i="215"/>
  <c r="F32" i="215"/>
  <c r="F31" i="215"/>
  <c r="I28" i="215"/>
  <c r="F27" i="215"/>
  <c r="F28" i="215" s="1"/>
  <c r="I24" i="215"/>
  <c r="F23" i="215"/>
  <c r="I20" i="215"/>
  <c r="F19" i="215"/>
  <c r="F20" i="215" s="1"/>
  <c r="I16" i="215"/>
  <c r="F15" i="215"/>
  <c r="F14" i="215"/>
  <c r="F13" i="215"/>
  <c r="F12" i="215"/>
  <c r="F11" i="215"/>
  <c r="F16" i="215" l="1"/>
  <c r="F34" i="215"/>
  <c r="F126" i="215"/>
  <c r="F195" i="215"/>
  <c r="H69" i="215"/>
  <c r="F43" i="215"/>
  <c r="F165" i="215"/>
  <c r="F203" i="215"/>
  <c r="F83" i="215"/>
  <c r="F158" i="215"/>
  <c r="F171" i="215"/>
  <c r="F104" i="215"/>
  <c r="F109" i="215"/>
  <c r="F119" i="215"/>
  <c r="F189" i="215"/>
  <c r="J69" i="215"/>
  <c r="J70" i="215" s="1"/>
  <c r="H70" i="215"/>
  <c r="F66" i="215"/>
  <c r="F55" i="215"/>
  <c r="F79" i="215"/>
  <c r="H83" i="215"/>
  <c r="J82" i="215"/>
  <c r="J83" i="215" s="1"/>
  <c r="F89" i="215"/>
  <c r="F24" i="215"/>
  <c r="D14" i="214"/>
  <c r="C14" i="214"/>
  <c r="C71" i="218" l="1"/>
  <c r="D8" i="214"/>
  <c r="D16" i="214" s="1"/>
  <c r="C8" i="214"/>
  <c r="G195" i="215" l="1"/>
  <c r="G158" i="215"/>
  <c r="G104" i="215"/>
  <c r="G83" i="215"/>
  <c r="G55" i="215"/>
  <c r="G20" i="215"/>
  <c r="H19" i="215" s="1"/>
  <c r="G171" i="215"/>
  <c r="G119" i="215"/>
  <c r="G74" i="215"/>
  <c r="H73" i="215" s="1"/>
  <c r="G43" i="215"/>
  <c r="G203" i="215"/>
  <c r="G89" i="215"/>
  <c r="G189" i="215"/>
  <c r="G126" i="215"/>
  <c r="G99" i="215"/>
  <c r="H98" i="215" s="1"/>
  <c r="G79" i="215"/>
  <c r="G48" i="215"/>
  <c r="G34" i="215"/>
  <c r="G16" i="215"/>
  <c r="G95" i="215"/>
  <c r="G28" i="215"/>
  <c r="H27" i="215" s="1"/>
  <c r="G165" i="215"/>
  <c r="G109" i="215"/>
  <c r="G66" i="215"/>
  <c r="G24" i="215"/>
  <c r="H23" i="215" s="1"/>
  <c r="D18" i="214"/>
  <c r="D20" i="214" s="1"/>
  <c r="C16" i="214"/>
  <c r="C18" i="214" s="1"/>
  <c r="C20" i="214" s="1"/>
  <c r="H32" i="215" l="1"/>
  <c r="J32" i="215" s="1"/>
  <c r="H33" i="215"/>
  <c r="J33" i="215" s="1"/>
  <c r="H31" i="215"/>
  <c r="H42" i="215"/>
  <c r="J42" i="215" s="1"/>
  <c r="H40" i="215"/>
  <c r="J40" i="215" s="1"/>
  <c r="H39" i="215"/>
  <c r="J39" i="215" s="1"/>
  <c r="H37" i="215"/>
  <c r="H38" i="215"/>
  <c r="J38" i="215" s="1"/>
  <c r="H41" i="215"/>
  <c r="J41" i="215" s="1"/>
  <c r="J27" i="215"/>
  <c r="J28" i="215" s="1"/>
  <c r="H28" i="215"/>
  <c r="H88" i="215"/>
  <c r="J88" i="215" s="1"/>
  <c r="H87" i="215"/>
  <c r="J87" i="215" s="1"/>
  <c r="H86" i="215"/>
  <c r="H163" i="215"/>
  <c r="J163" i="215" s="1"/>
  <c r="H161" i="215"/>
  <c r="H164" i="215"/>
  <c r="J164" i="215" s="1"/>
  <c r="H162" i="215"/>
  <c r="J162" i="215" s="1"/>
  <c r="H124" i="215"/>
  <c r="J124" i="215" s="1"/>
  <c r="H125" i="215"/>
  <c r="J125" i="215" s="1"/>
  <c r="H122" i="215"/>
  <c r="H123" i="215"/>
  <c r="J123" i="215" s="1"/>
  <c r="J19" i="215"/>
  <c r="J20" i="215" s="1"/>
  <c r="H20" i="215"/>
  <c r="H148" i="215"/>
  <c r="J148" i="215" s="1"/>
  <c r="H154" i="215"/>
  <c r="J154" i="215" s="1"/>
  <c r="H152" i="215"/>
  <c r="J152" i="215" s="1"/>
  <c r="H140" i="215"/>
  <c r="J140" i="215" s="1"/>
  <c r="H134" i="215"/>
  <c r="J134" i="215" s="1"/>
  <c r="H133" i="215"/>
  <c r="J133" i="215" s="1"/>
  <c r="H141" i="215"/>
  <c r="J141" i="215" s="1"/>
  <c r="H149" i="215"/>
  <c r="J149" i="215" s="1"/>
  <c r="H157" i="215"/>
  <c r="J157" i="215" s="1"/>
  <c r="H132" i="215"/>
  <c r="J132" i="215" s="1"/>
  <c r="H130" i="215"/>
  <c r="J130" i="215" s="1"/>
  <c r="H135" i="215"/>
  <c r="J135" i="215" s="1"/>
  <c r="H143" i="215"/>
  <c r="J143" i="215" s="1"/>
  <c r="H144" i="215"/>
  <c r="J144" i="215" s="1"/>
  <c r="H137" i="215"/>
  <c r="J137" i="215" s="1"/>
  <c r="H153" i="215"/>
  <c r="J153" i="215" s="1"/>
  <c r="H136" i="215"/>
  <c r="J136" i="215" s="1"/>
  <c r="H131" i="215"/>
  <c r="J131" i="215" s="1"/>
  <c r="H147" i="215"/>
  <c r="J147" i="215" s="1"/>
  <c r="H155" i="215"/>
  <c r="J155" i="215" s="1"/>
  <c r="H150" i="215"/>
  <c r="J150" i="215" s="1"/>
  <c r="H146" i="215"/>
  <c r="J146" i="215" s="1"/>
  <c r="H151" i="215"/>
  <c r="J151" i="215" s="1"/>
  <c r="H156" i="215"/>
  <c r="J156" i="215" s="1"/>
  <c r="H142" i="215"/>
  <c r="J142" i="215" s="1"/>
  <c r="H129" i="215"/>
  <c r="H145" i="215"/>
  <c r="J145" i="215" s="1"/>
  <c r="H138" i="215"/>
  <c r="J138" i="215" s="1"/>
  <c r="H139" i="215"/>
  <c r="J139" i="215" s="1"/>
  <c r="J23" i="215"/>
  <c r="J24" i="215" s="1"/>
  <c r="H24" i="215"/>
  <c r="H46" i="215"/>
  <c r="H47" i="215"/>
  <c r="J47" i="215" s="1"/>
  <c r="H176" i="215"/>
  <c r="J176" i="215" s="1"/>
  <c r="H182" i="215"/>
  <c r="J182" i="215" s="1"/>
  <c r="H180" i="215"/>
  <c r="J180" i="215" s="1"/>
  <c r="H175" i="215"/>
  <c r="J175" i="215" s="1"/>
  <c r="H186" i="215"/>
  <c r="J186" i="215" s="1"/>
  <c r="H185" i="215"/>
  <c r="J185" i="215" s="1"/>
  <c r="H178" i="215"/>
  <c r="J178" i="215" s="1"/>
  <c r="H174" i="215"/>
  <c r="H181" i="215"/>
  <c r="J181" i="215" s="1"/>
  <c r="H188" i="215"/>
  <c r="J188" i="215" s="1"/>
  <c r="H184" i="215"/>
  <c r="J184" i="215" s="1"/>
  <c r="H177" i="215"/>
  <c r="J177" i="215" s="1"/>
  <c r="H187" i="215"/>
  <c r="J187" i="215" s="1"/>
  <c r="H183" i="215"/>
  <c r="J183" i="215" s="1"/>
  <c r="H179" i="215"/>
  <c r="J179" i="215" s="1"/>
  <c r="H74" i="215"/>
  <c r="J73" i="215"/>
  <c r="J74" i="215" s="1"/>
  <c r="H51" i="215"/>
  <c r="H52" i="215"/>
  <c r="J52" i="215" s="1"/>
  <c r="H54" i="215"/>
  <c r="J54" i="215" s="1"/>
  <c r="H53" i="215"/>
  <c r="J53" i="215" s="1"/>
  <c r="H193" i="215"/>
  <c r="J193" i="215" s="1"/>
  <c r="H194" i="215"/>
  <c r="J194" i="215" s="1"/>
  <c r="H192" i="215"/>
  <c r="H60" i="215"/>
  <c r="J60" i="215" s="1"/>
  <c r="H65" i="215"/>
  <c r="J65" i="215" s="1"/>
  <c r="H59" i="215"/>
  <c r="J59" i="215" s="1"/>
  <c r="H62" i="215"/>
  <c r="J62" i="215" s="1"/>
  <c r="H63" i="215"/>
  <c r="J63" i="215" s="1"/>
  <c r="H61" i="215"/>
  <c r="J61" i="215" s="1"/>
  <c r="H64" i="215"/>
  <c r="J64" i="215" s="1"/>
  <c r="H58" i="215"/>
  <c r="H168" i="215"/>
  <c r="H93" i="215"/>
  <c r="J93" i="215" s="1"/>
  <c r="H92" i="215"/>
  <c r="H94" i="215"/>
  <c r="J94" i="215" s="1"/>
  <c r="H78" i="215"/>
  <c r="J78" i="215" s="1"/>
  <c r="H77" i="215"/>
  <c r="H115" i="215"/>
  <c r="J115" i="215" s="1"/>
  <c r="H112" i="215"/>
  <c r="H113" i="215"/>
  <c r="J113" i="215" s="1"/>
  <c r="H114" i="215"/>
  <c r="J114" i="215" s="1"/>
  <c r="H116" i="215"/>
  <c r="J116" i="215" s="1"/>
  <c r="H117" i="215"/>
  <c r="J117" i="215" s="1"/>
  <c r="H118" i="215"/>
  <c r="J118" i="215" s="1"/>
  <c r="H107" i="215"/>
  <c r="H108" i="215"/>
  <c r="J108" i="215" s="1"/>
  <c r="H12" i="215"/>
  <c r="J12" i="215" s="1"/>
  <c r="H13" i="215"/>
  <c r="J13" i="215" s="1"/>
  <c r="H14" i="215"/>
  <c r="J14" i="215" s="1"/>
  <c r="H11" i="215"/>
  <c r="H15" i="215"/>
  <c r="J15" i="215" s="1"/>
  <c r="H99" i="215"/>
  <c r="J98" i="215"/>
  <c r="J99" i="215" s="1"/>
  <c r="H202" i="215"/>
  <c r="J202" i="215" s="1"/>
  <c r="H199" i="215"/>
  <c r="J199" i="215" s="1"/>
  <c r="H200" i="215"/>
  <c r="J200" i="215" s="1"/>
  <c r="H198" i="215"/>
  <c r="H201" i="215"/>
  <c r="J201" i="215" s="1"/>
  <c r="H170" i="215"/>
  <c r="J170" i="215" s="1"/>
  <c r="H169" i="215"/>
  <c r="J169" i="215" s="1"/>
  <c r="H102" i="215"/>
  <c r="H103" i="215"/>
  <c r="J103" i="215" s="1"/>
  <c r="H158" i="215" l="1"/>
  <c r="J129" i="215"/>
  <c r="J158" i="215" s="1"/>
  <c r="H89" i="215"/>
  <c r="J86" i="215"/>
  <c r="J89" i="215" s="1"/>
  <c r="H119" i="215"/>
  <c r="J112" i="215"/>
  <c r="J119" i="215" s="1"/>
  <c r="J58" i="215"/>
  <c r="J66" i="215" s="1"/>
  <c r="H66" i="215"/>
  <c r="H189" i="215"/>
  <c r="J174" i="215"/>
  <c r="J189" i="215" s="1"/>
  <c r="H126" i="215"/>
  <c r="J122" i="215"/>
  <c r="J126" i="215" s="1"/>
  <c r="H95" i="215"/>
  <c r="J92" i="215"/>
  <c r="J95" i="215" s="1"/>
  <c r="J46" i="215"/>
  <c r="J48" i="215" s="1"/>
  <c r="H48" i="215"/>
  <c r="H165" i="215"/>
  <c r="J161" i="215"/>
  <c r="J165" i="215" s="1"/>
  <c r="H171" i="215"/>
  <c r="J168" i="215"/>
  <c r="J171" i="215" s="1"/>
  <c r="H195" i="215"/>
  <c r="J192" i="215"/>
  <c r="J195" i="215" s="1"/>
  <c r="H16" i="215"/>
  <c r="J11" i="215"/>
  <c r="J16" i="215" s="1"/>
  <c r="H104" i="215"/>
  <c r="J102" i="215"/>
  <c r="J104" i="215" s="1"/>
  <c r="H203" i="215"/>
  <c r="J198" i="215"/>
  <c r="J203" i="215" s="1"/>
  <c r="H109" i="215"/>
  <c r="J107" i="215"/>
  <c r="J109" i="215" s="1"/>
  <c r="H79" i="215"/>
  <c r="J77" i="215"/>
  <c r="J79" i="215" s="1"/>
  <c r="J51" i="215"/>
  <c r="J55" i="215" s="1"/>
  <c r="H55" i="215"/>
  <c r="J37" i="215"/>
  <c r="J43" i="215" s="1"/>
  <c r="H43" i="215"/>
  <c r="J31" i="215"/>
  <c r="J34" i="215" s="1"/>
  <c r="H34" i="2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Luther</author>
    <author>Luther, David</author>
  </authors>
  <commentList>
    <comment ref="C2" authorId="0" shapeId="0" xr:uid="{00000000-0006-0000-0100-000001000000}">
      <text>
        <r>
          <rPr>
            <b/>
            <sz val="9"/>
            <color indexed="81"/>
            <rFont val="Tahoma"/>
            <family val="2"/>
          </rPr>
          <t xml:space="preserve">Please input your LEA's Name here.
</t>
        </r>
      </text>
    </comment>
    <comment ref="D6" authorId="0" shapeId="0" xr:uid="{00000000-0006-0000-0100-000002000000}">
      <text>
        <r>
          <rPr>
            <b/>
            <sz val="9"/>
            <color indexed="81"/>
            <rFont val="Tahoma"/>
            <family val="2"/>
          </rPr>
          <t xml:space="preserve">Input in this cell the LEAs October 
Public School Enrollment Count -  taken from this workbook.
</t>
        </r>
        <r>
          <rPr>
            <sz val="9"/>
            <color indexed="81"/>
            <rFont val="Tahoma"/>
            <family val="2"/>
          </rPr>
          <t xml:space="preserve">
</t>
        </r>
      </text>
    </comment>
    <comment ref="D7" authorId="0" shapeId="0" xr:uid="{00000000-0006-0000-0100-000003000000}">
      <text>
        <r>
          <rPr>
            <b/>
            <sz val="9"/>
            <color indexed="81"/>
            <rFont val="Tahoma"/>
            <family val="2"/>
          </rPr>
          <t>LEA: Input the total enrollment for all participating private schools from the October
Enrollment Counts Tab in this workbook.</t>
        </r>
      </text>
    </comment>
    <comment ref="D8" authorId="0" shapeId="0" xr:uid="{00000000-0006-0000-0100-000004000000}">
      <text>
        <r>
          <rPr>
            <b/>
            <sz val="9"/>
            <color indexed="81"/>
            <rFont val="Tahoma"/>
            <family val="2"/>
          </rPr>
          <t>Auto calculation cell - do not change.</t>
        </r>
        <r>
          <rPr>
            <sz val="9"/>
            <color indexed="81"/>
            <rFont val="Tahoma"/>
            <family val="2"/>
          </rPr>
          <t xml:space="preserve">  </t>
        </r>
      </text>
    </comment>
    <comment ref="D10" authorId="0" shapeId="0" xr:uid="{00000000-0006-0000-0100-000005000000}">
      <text>
        <r>
          <rPr>
            <b/>
            <sz val="9"/>
            <color indexed="81"/>
            <rFont val="Tahoma"/>
            <family val="2"/>
          </rPr>
          <t>LEA: Input the amount from your Title IV(A) allocation for the current school/fiscal year as shown on the allocation page (row labeled - original allocation) of the AcceleGrants application.  Note: This is not the total amount of funds available nor is it the amount you are budgeting for Title IV.  This information can also be found in this workbook - See the Title IV Allocation tab.  Also see note on the Title IV allocation tab regarding inclusion of FY 2022 funds in the calculation if your LEA did not apply for Title IV funds during the FY 2022 amendment period.</t>
        </r>
      </text>
    </comment>
    <comment ref="D11" authorId="1" shapeId="0" xr:uid="{00000000-0006-0000-0100-000006000000}">
      <text>
        <r>
          <rPr>
            <b/>
            <sz val="9"/>
            <color indexed="81"/>
            <rFont val="Tahoma"/>
            <family val="2"/>
          </rPr>
          <t>If transferring funds out of Title IV(A) to any of the other Title programs, then input the total  amount being transferred here.</t>
        </r>
        <r>
          <rPr>
            <sz val="9"/>
            <color indexed="81"/>
            <rFont val="Tahoma"/>
            <family val="2"/>
          </rPr>
          <t xml:space="preserve">
</t>
        </r>
      </text>
    </comment>
    <comment ref="D12" authorId="1" shapeId="0" xr:uid="{00000000-0006-0000-0100-000007000000}">
      <text>
        <r>
          <rPr>
            <b/>
            <sz val="9"/>
            <color indexed="81"/>
            <rFont val="Tahoma"/>
            <family val="2"/>
          </rPr>
          <t>If transferring funds from Title II(A), then input the amount being transferred into Title IV(A) here.</t>
        </r>
      </text>
    </comment>
    <comment ref="D13" authorId="0" shapeId="0" xr:uid="{00000000-0006-0000-0100-000008000000}">
      <text>
        <r>
          <rPr>
            <b/>
            <sz val="9"/>
            <color indexed="81"/>
            <rFont val="Tahoma"/>
            <family val="2"/>
          </rPr>
          <t xml:space="preserve">The LEA has the option to reduce the proportionate share by any administrative costs it will incur during the fiscal year.  These administrative costs should also tie back to the LEAs Title IV budget.  For example, indirect costs would be an allowable administrative cost that could be shown in this cell.  
</t>
        </r>
      </text>
    </comment>
    <comment ref="D16" authorId="0" shapeId="0" xr:uid="{00000000-0006-0000-0100-000009000000}">
      <text>
        <r>
          <rPr>
            <b/>
            <sz val="9"/>
            <color indexed="81"/>
            <rFont val="Tahoma"/>
            <family val="2"/>
          </rPr>
          <t>Auto Calculation of per pupil amount of Title IV(A) funds for the current fiscal year based upon the LEA's adjusted Title IV allocation.</t>
        </r>
        <r>
          <rPr>
            <sz val="9"/>
            <color indexed="81"/>
            <rFont val="Tahoma"/>
            <family val="2"/>
          </rPr>
          <t xml:space="preserve">
</t>
        </r>
      </text>
    </comment>
    <comment ref="D18" authorId="0" shapeId="0" xr:uid="{00000000-0006-0000-0100-00000A000000}">
      <text>
        <r>
          <rPr>
            <b/>
            <sz val="9"/>
            <color indexed="81"/>
            <rFont val="Tahoma"/>
            <family val="2"/>
          </rPr>
          <t>Calculated current fiscal year share of Title IV funds to be reserved for participating private schools.</t>
        </r>
        <r>
          <rPr>
            <sz val="9"/>
            <color indexed="81"/>
            <rFont val="Tahoma"/>
            <family val="2"/>
          </rPr>
          <t xml:space="preserve">
</t>
        </r>
      </text>
    </comment>
    <comment ref="D19" authorId="0" shapeId="0" xr:uid="{00000000-0006-0000-0100-00000B000000}">
      <text>
        <r>
          <rPr>
            <b/>
            <sz val="9"/>
            <color indexed="81"/>
            <rFont val="Tahoma"/>
            <family val="2"/>
          </rPr>
          <t>Input the unspent/unobligated balance of funds reserved from the prior fiscal year for equitable services to private schools.</t>
        </r>
      </text>
    </comment>
    <comment ref="D20" authorId="0" shapeId="0" xr:uid="{00000000-0006-0000-0100-00000C000000}">
      <text>
        <r>
          <rPr>
            <b/>
            <sz val="9"/>
            <color indexed="81"/>
            <rFont val="Tahoma"/>
            <family val="2"/>
          </rPr>
          <t>This is the minimum amount your LEA must reserve/budget for equitable services for participating private schools in the current school year Title IV (A) application.</t>
        </r>
      </text>
    </comment>
  </commentList>
</comments>
</file>

<file path=xl/sharedStrings.xml><?xml version="1.0" encoding="utf-8"?>
<sst xmlns="http://schemas.openxmlformats.org/spreadsheetml/2006/main" count="361" uniqueCount="354">
  <si>
    <t>A.  Number of Students</t>
  </si>
  <si>
    <r>
      <t xml:space="preserve">A3:  Total Enrollment </t>
    </r>
    <r>
      <rPr>
        <b/>
        <i/>
        <sz val="14"/>
        <rFont val="Times New Roman"/>
        <family val="1"/>
      </rPr>
      <t>(A1 + A2)</t>
    </r>
  </si>
  <si>
    <t xml:space="preserve">Name of District:  </t>
  </si>
  <si>
    <t>A1:  District Enrollment (Public Schools)</t>
  </si>
  <si>
    <t>Input Your LEA's Data Below</t>
  </si>
  <si>
    <t>District/School</t>
  </si>
  <si>
    <t>Enrollment</t>
  </si>
  <si>
    <t>Barrington</t>
  </si>
  <si>
    <t>Barrington Public Schools</t>
  </si>
  <si>
    <t>Barrington Christian Academy</t>
  </si>
  <si>
    <t>Montessori Centre of Barrington</t>
  </si>
  <si>
    <t>Red Brick School</t>
  </si>
  <si>
    <t>St. Luke School</t>
  </si>
  <si>
    <t>Total Barrington:</t>
  </si>
  <si>
    <t>Bristol-Warren</t>
  </si>
  <si>
    <t>Bristol-Warren Public Schools</t>
  </si>
  <si>
    <t>Our Lady Of Mt. Carmel School</t>
  </si>
  <si>
    <t>Total Bristol-Warren:</t>
  </si>
  <si>
    <t>Burrillville</t>
  </si>
  <si>
    <t>Burrillville Public Schools</t>
  </si>
  <si>
    <t xml:space="preserve">Community Christian School                        </t>
  </si>
  <si>
    <t>Total Burrillville:</t>
  </si>
  <si>
    <t>Meadowbrook Waldorf School</t>
  </si>
  <si>
    <t>Coventry</t>
  </si>
  <si>
    <t>Coventry Public Schools</t>
  </si>
  <si>
    <t>Father John V. Doyle School</t>
  </si>
  <si>
    <t>Total Coventry:</t>
  </si>
  <si>
    <t>Cranston</t>
  </si>
  <si>
    <t>Cranston Public Schools</t>
  </si>
  <si>
    <t xml:space="preserve">Immaculate Conception Catholic Regional School        </t>
  </si>
  <si>
    <t xml:space="preserve">St. Mary School                                   </t>
  </si>
  <si>
    <t>St. Paul School</t>
  </si>
  <si>
    <t>Total Cranston:</t>
  </si>
  <si>
    <t>Cumberland</t>
  </si>
  <si>
    <t>Cumberland Public Schools</t>
  </si>
  <si>
    <t xml:space="preserve">Mercymount Country Day School                     </t>
  </si>
  <si>
    <t>Total Cumberland:</t>
  </si>
  <si>
    <t>East Greenwich</t>
  </si>
  <si>
    <t>East Greenwich Public Schools</t>
  </si>
  <si>
    <t xml:space="preserve">A Step Up, Inc.                                   </t>
  </si>
  <si>
    <t xml:space="preserve">Our Lady of Mercy Regional School                 </t>
  </si>
  <si>
    <t xml:space="preserve">The Stork's Nest Child Academy               </t>
  </si>
  <si>
    <t>Total East Greenwich:</t>
  </si>
  <si>
    <t>East Providence</t>
  </si>
  <si>
    <t>East Providence Public Schools</t>
  </si>
  <si>
    <t>Ocean State Montessori School</t>
  </si>
  <si>
    <t xml:space="preserve">Providence Country Day School                     </t>
  </si>
  <si>
    <t xml:space="preserve">Sacred Heart School                               </t>
  </si>
  <si>
    <t>St. Margaret School</t>
  </si>
  <si>
    <t xml:space="preserve">St. Mary Academy-Bay View           </t>
  </si>
  <si>
    <t xml:space="preserve">The Gordon School                                 </t>
  </si>
  <si>
    <t>The Wolf School</t>
  </si>
  <si>
    <t>Total East Providence:</t>
  </si>
  <si>
    <t>Exeter-West Greenwich</t>
  </si>
  <si>
    <t>Exeter-West Greenwich Public Schools</t>
  </si>
  <si>
    <t>Total Exeter-West Greenwich:</t>
  </si>
  <si>
    <t>Harmony Hill School</t>
  </si>
  <si>
    <t>Johnston</t>
  </si>
  <si>
    <t>Johnston Public Schools</t>
  </si>
  <si>
    <t>St. Rocco School</t>
  </si>
  <si>
    <t>Trinity Christian Academy</t>
  </si>
  <si>
    <t>Total Johnston:</t>
  </si>
  <si>
    <t>Middletown</t>
  </si>
  <si>
    <t>Middletown Public Schools</t>
  </si>
  <si>
    <t xml:space="preserve">All Saints Academy                                </t>
  </si>
  <si>
    <t xml:space="preserve">Silveira Kindergarten &amp; Nursery School          </t>
  </si>
  <si>
    <t xml:space="preserve">St. George's School                               </t>
  </si>
  <si>
    <t>Total Middletown:</t>
  </si>
  <si>
    <t>Newport</t>
  </si>
  <si>
    <t>Newport Public Schools</t>
  </si>
  <si>
    <t xml:space="preserve">St. Michael's Country Day School                  </t>
  </si>
  <si>
    <t>Total Newport:</t>
  </si>
  <si>
    <t>North Kingstown</t>
  </si>
  <si>
    <t>North Kingstown Public Schools</t>
  </si>
  <si>
    <t>South County Montessori School</t>
  </si>
  <si>
    <t>West Bay Christian Academy</t>
  </si>
  <si>
    <t>Total North Kingstown:</t>
  </si>
  <si>
    <t>Pawtucket</t>
  </si>
  <si>
    <t>Pawtucket Public Schools</t>
  </si>
  <si>
    <t xml:space="preserve">St. Cecilia School                                </t>
  </si>
  <si>
    <t>St. Raphael Academy</t>
  </si>
  <si>
    <t>St. Teresa School</t>
  </si>
  <si>
    <t>Woodlawn Catholic Regional School</t>
  </si>
  <si>
    <t>Total Pawtucket:</t>
  </si>
  <si>
    <t>Portsmouth</t>
  </si>
  <si>
    <t>Portsmouth Public Schools</t>
  </si>
  <si>
    <t xml:space="preserve">St. Philomena School                              </t>
  </si>
  <si>
    <t>The Pennfield School</t>
  </si>
  <si>
    <t>Total Portsmouth:</t>
  </si>
  <si>
    <t>Providence</t>
  </si>
  <si>
    <t>Providence Public Schools</t>
  </si>
  <si>
    <t xml:space="preserve">Bishop McVinney Regional Elementary School        </t>
  </si>
  <si>
    <t>Blessed Sacrament School</t>
  </si>
  <si>
    <t xml:space="preserve">Community Preparatory School                      </t>
  </si>
  <si>
    <t xml:space="preserve">La Salle Academy                                  </t>
  </si>
  <si>
    <t xml:space="preserve">Lincoln School                                    </t>
  </si>
  <si>
    <t>Montessori Children's House</t>
  </si>
  <si>
    <t xml:space="preserve">Moses Brown School                                </t>
  </si>
  <si>
    <t>Mount Pleasant Academy</t>
  </si>
  <si>
    <t>Providence Hebrew Day/N.E. Academy of Torah</t>
  </si>
  <si>
    <t xml:space="preserve">Roger Williams Day Care Center                    </t>
  </si>
  <si>
    <t>San Miguel School</t>
  </si>
  <si>
    <t xml:space="preserve">School One                                        </t>
  </si>
  <si>
    <t>Sophia Academy</t>
  </si>
  <si>
    <t>St. Augustine School</t>
  </si>
  <si>
    <t>St. Patrick School</t>
  </si>
  <si>
    <t>St. Pius V School</t>
  </si>
  <si>
    <t>St. Thomas Regional School</t>
  </si>
  <si>
    <t>The French-American School of RI</t>
  </si>
  <si>
    <t>The Wheeler School</t>
  </si>
  <si>
    <t>Total Providence:</t>
  </si>
  <si>
    <t>Smithfield</t>
  </si>
  <si>
    <t>Smithfield Public Schools</t>
  </si>
  <si>
    <t>St. Philip School</t>
  </si>
  <si>
    <t>Total Smithfield:</t>
  </si>
  <si>
    <t>South Kingstown</t>
  </si>
  <si>
    <t>South Kingstown Public Schools</t>
  </si>
  <si>
    <t>Middlebridge School</t>
  </si>
  <si>
    <t>The Prout School</t>
  </si>
  <si>
    <t>Total South Kingstown:</t>
  </si>
  <si>
    <t>Warwick</t>
  </si>
  <si>
    <t>Warwick Public Schools</t>
  </si>
  <si>
    <t>Bishop Hendricken High School</t>
  </si>
  <si>
    <t xml:space="preserve">Little Red Hen Preschool/Kindergarten, Inc.       </t>
  </si>
  <si>
    <t>Overbrook Academy</t>
  </si>
  <si>
    <t>Progressive Learning for Children</t>
  </si>
  <si>
    <t xml:space="preserve">Rocky Hill School                                 </t>
  </si>
  <si>
    <t>St. Kevin School</t>
  </si>
  <si>
    <t xml:space="preserve">St. Peter School                                  </t>
  </si>
  <si>
    <t xml:space="preserve">St. Rose of Lima School                           </t>
  </si>
  <si>
    <t>The Stork's Nest Child Academy III</t>
  </si>
  <si>
    <t>Total Warwick:</t>
  </si>
  <si>
    <t>West Warwick</t>
  </si>
  <si>
    <t>West Warwick Public Schools</t>
  </si>
  <si>
    <t>Islamic School of RI</t>
  </si>
  <si>
    <t>St. Joseph School</t>
  </si>
  <si>
    <t>Total West Warwick:</t>
  </si>
  <si>
    <t>Woonsocket</t>
  </si>
  <si>
    <t>Woonsocket Public Schools</t>
  </si>
  <si>
    <t>Mount St. Charles Academy</t>
  </si>
  <si>
    <t>Total Woonsocket:</t>
  </si>
  <si>
    <t>Notes:</t>
  </si>
  <si>
    <t>2) Annually, districts are required to determine which private schools</t>
  </si>
  <si>
    <t>Step 1:</t>
  </si>
  <si>
    <t>Step 2:</t>
  </si>
  <si>
    <t>Step 3:</t>
  </si>
  <si>
    <t>Step 4:</t>
  </si>
  <si>
    <t>Step 5:</t>
  </si>
  <si>
    <t>Step 6:</t>
  </si>
  <si>
    <t>Step 7:</t>
  </si>
  <si>
    <t>Monsignor Matthew F. Clarke Catholic Reg.School</t>
  </si>
  <si>
    <t>Narragansett</t>
  </si>
  <si>
    <t>Narragansett Public Schools</t>
  </si>
  <si>
    <t>A Childs University</t>
  </si>
  <si>
    <t>Total Narragansett:</t>
  </si>
  <si>
    <t>within their district boundaries intended to participate.</t>
  </si>
  <si>
    <t>Montessori Pathways School</t>
  </si>
  <si>
    <t>Foster-Glocester</t>
  </si>
  <si>
    <t>Foster-Glocester Public Schools</t>
  </si>
  <si>
    <t>Example</t>
  </si>
  <si>
    <t>C.  Per Pupil Rate</t>
  </si>
  <si>
    <t>Smithfield Avenue Nursery School and Kindergarten</t>
  </si>
  <si>
    <t>The Little Village Schoolhouse</t>
  </si>
  <si>
    <t>A2:  Participating Private Schools Enrollment</t>
  </si>
  <si>
    <t>Per</t>
  </si>
  <si>
    <t>Pupil</t>
  </si>
  <si>
    <t>Amount</t>
  </si>
  <si>
    <t>Share</t>
  </si>
  <si>
    <t>Private School</t>
  </si>
  <si>
    <t>Enrollments</t>
  </si>
  <si>
    <t>Current Yr.</t>
  </si>
  <si>
    <t>Balance</t>
  </si>
  <si>
    <t>Carryover</t>
  </si>
  <si>
    <t>Total</t>
  </si>
  <si>
    <t>Equitable Share</t>
  </si>
  <si>
    <t>By Private School</t>
  </si>
  <si>
    <t>Input Prior Year</t>
  </si>
  <si>
    <t>Participating</t>
  </si>
  <si>
    <t>If Participating</t>
  </si>
  <si>
    <t>Enter "YES"</t>
  </si>
  <si>
    <t>Private Schools</t>
  </si>
  <si>
    <t xml:space="preserve">The minimium amount that your LEA must reserve for private school equitable participation in the Title II program is now displayed at the bottom of the column.  Your LEA must budget at least this amount in AcceleGrants for use by the participating private schools within your district for professional development activities. </t>
  </si>
  <si>
    <r>
      <t xml:space="preserve">D3: Minimum Amount LEA must budget/reserve for equitable services for participating private schools </t>
    </r>
    <r>
      <rPr>
        <b/>
        <i/>
        <sz val="14"/>
        <rFont val="Times New Roman"/>
        <family val="1"/>
      </rPr>
      <t>(D1 + D2)</t>
    </r>
  </si>
  <si>
    <t>LEA</t>
  </si>
  <si>
    <t>BARRINGTON</t>
  </si>
  <si>
    <t>BRISTOL-WARREN</t>
  </si>
  <si>
    <t xml:space="preserve">BURRILLVILLE </t>
  </si>
  <si>
    <t xml:space="preserve">CENTRAL FALLS </t>
  </si>
  <si>
    <t>CHARIHO REGIONAL</t>
  </si>
  <si>
    <t xml:space="preserve">COVENTRY </t>
  </si>
  <si>
    <t>CRANSTON</t>
  </si>
  <si>
    <t xml:space="preserve">CUMBERLAND </t>
  </si>
  <si>
    <t xml:space="preserve">EAST GREENWICH </t>
  </si>
  <si>
    <t xml:space="preserve">EAST PROVIDENCE </t>
  </si>
  <si>
    <t xml:space="preserve">EXETER-W GREENWICH </t>
  </si>
  <si>
    <t xml:space="preserve">FOSTER ELEMENTARY </t>
  </si>
  <si>
    <t xml:space="preserve">FOSTER-GLOCESTER </t>
  </si>
  <si>
    <t xml:space="preserve">GLOCESTER </t>
  </si>
  <si>
    <t>JAMESTOWN</t>
  </si>
  <si>
    <t xml:space="preserve">JOHNSTON </t>
  </si>
  <si>
    <t xml:space="preserve">LINCOLN </t>
  </si>
  <si>
    <t>LITTLE COMPTON</t>
  </si>
  <si>
    <t xml:space="preserve">MIDDLETOWN </t>
  </si>
  <si>
    <t xml:space="preserve">NARRAGANSETT </t>
  </si>
  <si>
    <t>NEW SHOREHAM</t>
  </si>
  <si>
    <t xml:space="preserve">NEWPORT </t>
  </si>
  <si>
    <t xml:space="preserve">NORTH KINGSTOWN </t>
  </si>
  <si>
    <t xml:space="preserve">NORTH PROVIDENCE </t>
  </si>
  <si>
    <t xml:space="preserve">NORTH SMITHFIELD </t>
  </si>
  <si>
    <t xml:space="preserve">PAWTUCKET </t>
  </si>
  <si>
    <t>PORTSMOUTH</t>
  </si>
  <si>
    <t xml:space="preserve">PROVIDENCE </t>
  </si>
  <si>
    <t xml:space="preserve">SCITUATE </t>
  </si>
  <si>
    <t>SMITHFIELD</t>
  </si>
  <si>
    <t xml:space="preserve">SOUTH KINGSTOWN </t>
  </si>
  <si>
    <t xml:space="preserve">TIVERTON </t>
  </si>
  <si>
    <t xml:space="preserve">WARWICK </t>
  </si>
  <si>
    <t xml:space="preserve">WEST WARWICK </t>
  </si>
  <si>
    <t>WESTERLY</t>
  </si>
  <si>
    <t xml:space="preserve">WOONSOCKET </t>
  </si>
  <si>
    <t>DAVIES</t>
  </si>
  <si>
    <t>DCYF</t>
  </si>
  <si>
    <t>DEAF</t>
  </si>
  <si>
    <t>MET</t>
  </si>
  <si>
    <t>UCAP</t>
  </si>
  <si>
    <t>HIGHLANDER</t>
  </si>
  <si>
    <t>CUFFEE</t>
  </si>
  <si>
    <t>INTERNATIONAL</t>
  </si>
  <si>
    <t>KINGSTON HILL</t>
  </si>
  <si>
    <t>BEACON</t>
  </si>
  <si>
    <t>LEARNING COMMUNITY</t>
  </si>
  <si>
    <t>RIMA - B.V.</t>
  </si>
  <si>
    <t>SEGUE INSTITUTE</t>
  </si>
  <si>
    <t>ACHIEVEMENT FIRST</t>
  </si>
  <si>
    <t>NOWELL ACADEMY</t>
  </si>
  <si>
    <t>VILLAGE GREEN</t>
  </si>
  <si>
    <t>HOPE ACADEMY</t>
  </si>
  <si>
    <t>RISE MAYORAL</t>
  </si>
  <si>
    <t>CORRECTIONS</t>
  </si>
  <si>
    <t>D.  Equitable Services</t>
  </si>
  <si>
    <r>
      <t xml:space="preserve">D1:  Current School/Fiscal Year equitable services share for all participating private schools </t>
    </r>
    <r>
      <rPr>
        <b/>
        <i/>
        <sz val="14"/>
        <rFont val="Times New Roman"/>
        <family val="1"/>
      </rPr>
      <t>(A2 x C1)</t>
    </r>
  </si>
  <si>
    <t>D2: Prior School/Fiscal Year unspent balance of funds reserved for equitable services to participating private schools</t>
  </si>
  <si>
    <t>Step 8:</t>
  </si>
  <si>
    <t>Step 9:</t>
  </si>
  <si>
    <t xml:space="preserve">If any of the participating private schools have an unspent carryover equitable share balance from the prior school/fiscal year input that balance for each individual private school into the column labeled "Input Prior Year Carryover Balance" within the October Enrollment Counts tab of this worksheet.  Then input the total prior year carryover balance for all participating private schools into the equitable share calculator.  </t>
  </si>
  <si>
    <t>At the top of the Equitable Services Calculator input the Name of Your District in cell provided at the top of worksheet.</t>
  </si>
  <si>
    <t>Input your LEA's Public School's Total Student Enrollment into the equitable services calculator. LEA Student enrollment counts can be found within the "October Enrollment Count" tab in this file.</t>
  </si>
  <si>
    <t>LEA Notes Area for Clarifications if Needed</t>
  </si>
  <si>
    <t>LEA Input Column Directly Below</t>
  </si>
  <si>
    <t>Step 10:</t>
  </si>
  <si>
    <t>Download this workbook from the document library of AccleGrants and save it as a working copy onto the hard drive of your own personal computer before attempting to complete the calculator.</t>
  </si>
  <si>
    <t>Any question about this calculator or the private school equitable services process may be directed to David Luther at David.Luther@ride.ri.gov or (401) 222-4652.</t>
  </si>
  <si>
    <t>COUNTS FOR GRADES K-12</t>
  </si>
  <si>
    <t>B.  Title IV, Part A Allocation</t>
  </si>
  <si>
    <t>TITLE IV (A) - STATE SUPPORT AND ACADEMICENRICHMENT (SSAE)</t>
  </si>
  <si>
    <t>Title IV (A) Private School Equitable Share Calculation Instructions</t>
  </si>
  <si>
    <t>Please complete the required cells within the Equitable Share Calculator and the October Enrollment Counts tabs located in this excel workbook to determine your districts minimum required reserve of Title IV(A) funds for equitable services for participating private schools located within your districts boundaries.</t>
  </si>
  <si>
    <t>B1:  Total LEA Title IV(A) Allocation for Current Fiscal Year</t>
  </si>
  <si>
    <t>B4:  Administrative Costs (for public and private school programs)</t>
  </si>
  <si>
    <t>TOTAL:</t>
  </si>
  <si>
    <t>SOUTHSIDE ELEMENTARY</t>
  </si>
  <si>
    <t>NURSES INSTITUTE</t>
  </si>
  <si>
    <t>GREENE SCHOOL</t>
  </si>
  <si>
    <t>TRINITY ACADAMY</t>
  </si>
  <si>
    <t>COMPASS SCHOOL</t>
  </si>
  <si>
    <t>BLACKSTONE ACADEMY</t>
  </si>
  <si>
    <t>Input the total amount of funds transferred out of Title IV(A) (if any) to other Title programs.</t>
  </si>
  <si>
    <t>Input the total amount of funds transferred into Title IV(A) (if any) from Title II(A).</t>
  </si>
  <si>
    <t>Input the Total Count of Students enrolled in Private Schools located within your LEA which have chosen to participate in Title IV(A) into the equitable share calculator.  This total was determined in step 3 above.</t>
  </si>
  <si>
    <t>The calculator will now display the per pupil share of Title IV funds for equitable services. The calculator will also multiply the per pupil share by the private school total enrollment to determine the total equitable share of all participating private schools.  On the October Enrollment Counts tab, you can now also find the current year Title IV(A) equitable share for each participating private school.</t>
  </si>
  <si>
    <t>Step 11:</t>
  </si>
  <si>
    <t>Save the completed Equitable Share Calculator onto your personal computer.  Then upload the completed calculator into the Title IV(A) Related Documents page of AcceleGrants.  Under Agency Recommended Documents a placeholder exists called "Private School Proportionate Share Calculation Sheet".  Upload the complete workbook there.  Thank You!</t>
  </si>
  <si>
    <t>TITLE IV, PART A (SSAE)</t>
  </si>
  <si>
    <t>B3:  Transfer of funds into Title IV(A) from Title II(A)</t>
  </si>
  <si>
    <t>B2:  Transfer of funds out of Title IV(A) to all other Title programs</t>
  </si>
  <si>
    <r>
      <t xml:space="preserve">B5:  LEA Adjusted Allocation = </t>
    </r>
    <r>
      <rPr>
        <b/>
        <i/>
        <sz val="14"/>
        <rFont val="Times New Roman"/>
        <family val="1"/>
      </rPr>
      <t>(B1 - B2 + B3 - B4)</t>
    </r>
  </si>
  <si>
    <r>
      <t xml:space="preserve">C1:  Adjusted Allocation/Total Enrollment </t>
    </r>
    <r>
      <rPr>
        <b/>
        <i/>
        <sz val="14"/>
        <rFont val="Times New Roman"/>
        <family val="1"/>
      </rPr>
      <t>(B5/A3)</t>
    </r>
  </si>
  <si>
    <t>Total Foster-Glocester:</t>
  </si>
  <si>
    <t>Step 12:</t>
  </si>
  <si>
    <t>Groden Center South</t>
  </si>
  <si>
    <t>Cornerstone School</t>
  </si>
  <si>
    <t>Bradley School North</t>
  </si>
  <si>
    <t>North Providence</t>
  </si>
  <si>
    <t>North Providence Public Schools</t>
  </si>
  <si>
    <t>St. Mary's Home for Children</t>
  </si>
  <si>
    <t>Total North Providence:</t>
  </si>
  <si>
    <t>The Tides School</t>
  </si>
  <si>
    <t>The Bradley School</t>
  </si>
  <si>
    <t>Bradley School Providence</t>
  </si>
  <si>
    <t>Center for Individualized Training &amp; Ed.</t>
  </si>
  <si>
    <t xml:space="preserve">Henry Barnard School                              </t>
  </si>
  <si>
    <t>High Road School of Providence/Goodwill Industries of RI</t>
  </si>
  <si>
    <t>Meeting Street School</t>
  </si>
  <si>
    <t>The Groden Center, Inc.</t>
  </si>
  <si>
    <t>The Providence Center School</t>
  </si>
  <si>
    <t>Pathways Strategic Teaching Center</t>
  </si>
  <si>
    <t>Sargent Rehabilitation Center</t>
  </si>
  <si>
    <t>The Romerry School for Young Childen</t>
  </si>
  <si>
    <t>Action Based Enterprises</t>
  </si>
  <si>
    <t>Viola M. Berard School</t>
  </si>
  <si>
    <t>Ocean State Academy</t>
  </si>
  <si>
    <t>CHARETTE</t>
  </si>
  <si>
    <t>Rhode Island Alternative Academy</t>
  </si>
  <si>
    <t>Ocean Tides</t>
  </si>
  <si>
    <t>The Croft School</t>
  </si>
  <si>
    <t>Eleanor Briggs School</t>
  </si>
  <si>
    <t>Input the total amount of funds allocated to your district in the current school/fiscal year. This amount can be found on the allocation page of AcceleGrants shown as "original allocation".</t>
  </si>
  <si>
    <t>Sweet Peas Village Annex</t>
  </si>
  <si>
    <t>Input your LEA's total administrative costs for the Title IV(A) program.  This is optional and this amount would be found within the Title IV(A) budget as the total administration reserve.</t>
  </si>
  <si>
    <t>If there is an unspent balance for any of the LEAs private schools from the prior fiscal year, input that total amount into the calculator.  Also on the October enrollment counts tab enter any amount of prior year carryover for each participating private school.  The total combined carryover balance for all schools should be the same amount you will input into the prior year carryover cell of the equitable share calculator.  At the time of your initial application submission, the balance of unspent funds from the prior year for your participating private schools will most likely not be know, however during the LEAs amendment submission, any prior year carryover amounts should be known and entered into the calculator.</t>
  </si>
  <si>
    <t>Lincoln</t>
  </si>
  <si>
    <t>Lincoln Public Schools</t>
  </si>
  <si>
    <t>The Spurwink School</t>
  </si>
  <si>
    <t>Total Lincoln:</t>
  </si>
  <si>
    <t xml:space="preserve">Portsmouth Abbey School                           </t>
  </si>
  <si>
    <t>Jewish Community Day School of R.I.</t>
  </si>
  <si>
    <t>Tavares Educational Center</t>
  </si>
  <si>
    <t>Bradley School-South</t>
  </si>
  <si>
    <t>Precious Angels Child Care Center</t>
  </si>
  <si>
    <t>Hillside Alternative Program</t>
  </si>
  <si>
    <t>1) Private schools and enrollment data is provided as the starting point</t>
  </si>
  <si>
    <t>for districts to determine private school entitlements as required under</t>
  </si>
  <si>
    <t>4) October 1st enrollment counts have been provided in this spreadsheet</t>
  </si>
  <si>
    <t>3) Private schools displayed on this spreadsheet are private schools</t>
  </si>
  <si>
    <t>contact RIDE directly regarding their approval status.</t>
  </si>
  <si>
    <t>for private schools that have reported their student enrollments to RIDE.</t>
  </si>
  <si>
    <t>Districts may need to obtain and input October 1st private school student</t>
  </si>
  <si>
    <t>enrollment counts (grades K to 12) directly from approved participating</t>
  </si>
  <si>
    <t>the equitable participation provisions of Every Student Succeeds Act (ESSA)</t>
  </si>
  <si>
    <t>of 2015.See: Title VIII, Part F Uniform Provisions Sections 8501 - 8506.</t>
  </si>
  <si>
    <t>Counts (K to 12)</t>
  </si>
  <si>
    <t>Title II (A)</t>
  </si>
  <si>
    <t>St. Andrew's School</t>
  </si>
  <si>
    <t>private schools when no (0) enrollment data was provided to RIDE.</t>
  </si>
  <si>
    <t>Quest Montessori School</t>
  </si>
  <si>
    <t>Greenwood Montessori School</t>
  </si>
  <si>
    <t>FY 2022 Calulator used to Determine the Proportionate Share of Title IV, Part A Funds for Equitable Services to Private Schools within the LEA</t>
  </si>
  <si>
    <t>SY 2022 Private School Proportionate Share Calculation</t>
  </si>
  <si>
    <t>Using October 2020 Public &amp; Private School Enrollment Counts</t>
  </si>
  <si>
    <t>October 2020</t>
  </si>
  <si>
    <t>Potential Christian Academy</t>
  </si>
  <si>
    <t>that have received a current (annual approval) from RIDE for SY 2021.</t>
  </si>
  <si>
    <t>Only RIDE approved private schools are eligible to participate in Title II</t>
  </si>
  <si>
    <t>for SY 2022.  Private schools not on this list should be directed to</t>
  </si>
  <si>
    <t>Chariho Regional</t>
  </si>
  <si>
    <t>Chariho Regional Schools</t>
  </si>
  <si>
    <t>Total Chariho Regional:</t>
  </si>
  <si>
    <t>Go to the October Enrollment Counts tab of this worksheet.  Find the column labeled "Private Schools If Participating Enter "YES"".  Enter "YES" in this column across from each participating private school in your district.  The calculator will now display the total enrollment for all participating private schools. Note: If a private school is participating but no enrollment count is shown, the LEA will need to obtain the October 1, 2020 enrollment count from the private school and enter that count into the spread sheet.</t>
  </si>
  <si>
    <t>A Child's University - Smithfield</t>
  </si>
  <si>
    <t>Ocean Tides, Inc.</t>
  </si>
  <si>
    <t>Good Shepherd Catholic School</t>
  </si>
  <si>
    <t>FY 2022 Final Allocations</t>
  </si>
  <si>
    <t>NUESTRO MUNDO</t>
  </si>
  <si>
    <t>PROVIDENCE PREP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</si>
</sst>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1" formatCode="_(* #,##0_);_(* \(#,##0\);_(* &quot;-&quot;_);_(@_)"/>
    <numFmt numFmtId="164" formatCode="&quot;$&quot;#,##0"/>
    <numFmt numFmtId="165" formatCode="&quot;$&quot;#,##0.00"/>
  </numFmts>
  <fonts count="16" x14ac:knownFonts="1">
    <font>
      <sz val="10"/>
      <name val="Arial"/>
    </font>
    <font>
      <b/>
      <sz val="10"/>
      <name val="Arial"/>
      <family val="2"/>
    </font>
    <font>
      <sz val="10"/>
      <name val="Arial"/>
      <family val="2"/>
    </font>
    <font>
      <b/>
      <sz val="14"/>
      <name val="Times New Roman"/>
      <family val="1"/>
    </font>
    <font>
      <b/>
      <i/>
      <sz val="14"/>
      <name val="Times New Roman"/>
      <family val="1"/>
    </font>
    <font>
      <sz val="9"/>
      <color indexed="81"/>
      <name val="Tahoma"/>
      <family val="2"/>
    </font>
    <font>
      <b/>
      <sz val="9"/>
      <color indexed="81"/>
      <name val="Tahoma"/>
      <family val="2"/>
    </font>
    <font>
      <b/>
      <sz val="12"/>
      <name val="Arial"/>
      <family val="2"/>
    </font>
    <font>
      <b/>
      <u/>
      <sz val="11"/>
      <name val="Arial"/>
      <family val="2"/>
    </font>
    <font>
      <b/>
      <sz val="11"/>
      <name val="Arial"/>
      <family val="2"/>
    </font>
    <font>
      <b/>
      <u/>
      <sz val="10"/>
      <name val="Arial"/>
      <family val="2"/>
    </font>
    <font>
      <sz val="11"/>
      <name val="Arial"/>
      <family val="2"/>
    </font>
    <font>
      <i/>
      <sz val="10"/>
      <name val="Arial"/>
      <family val="2"/>
    </font>
    <font>
      <b/>
      <i/>
      <sz val="10"/>
      <color rgb="FF0000CC"/>
      <name val="Arial"/>
      <family val="2"/>
    </font>
    <font>
      <b/>
      <sz val="10"/>
      <color rgb="FF0000CC"/>
      <name val="Arial"/>
      <family val="2"/>
    </font>
    <font>
      <b/>
      <u/>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8F8F8"/>
        <bgColor indexed="64"/>
      </patternFill>
    </fill>
    <fill>
      <patternFill patternType="solid">
        <fgColor rgb="FFCC99FF"/>
        <bgColor indexed="64"/>
      </patternFill>
    </fill>
    <fill>
      <patternFill patternType="solid">
        <fgColor rgb="FF92D050"/>
        <bgColor indexed="64"/>
      </patternFill>
    </fill>
    <fill>
      <patternFill patternType="solid">
        <fgColor rgb="FFDDDDDD"/>
        <bgColor indexed="64"/>
      </patternFill>
    </fill>
  </fills>
  <borders count="3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52">
    <xf numFmtId="0" fontId="0" fillId="0" borderId="0" xfId="0"/>
    <xf numFmtId="0" fontId="2" fillId="0" borderId="0" xfId="0" applyFont="1"/>
    <xf numFmtId="0" fontId="3" fillId="2" borderId="1" xfId="0" applyFont="1" applyFill="1" applyBorder="1" applyAlignment="1" applyProtection="1">
      <alignment vertical="top" wrapText="1"/>
    </xf>
    <xf numFmtId="0" fontId="3" fillId="0" borderId="1" xfId="0" applyFont="1" applyBorder="1" applyAlignment="1" applyProtection="1">
      <alignment vertical="top" wrapText="1"/>
    </xf>
    <xf numFmtId="3" fontId="3" fillId="0" borderId="2" xfId="0" applyNumberFormat="1" applyFont="1" applyBorder="1" applyAlignment="1" applyProtection="1">
      <alignment horizontal="right" vertical="top" wrapText="1"/>
    </xf>
    <xf numFmtId="0" fontId="3" fillId="0" borderId="2" xfId="0" applyFont="1" applyBorder="1" applyAlignment="1" applyProtection="1">
      <alignment horizontal="right" vertical="top" wrapText="1"/>
    </xf>
    <xf numFmtId="0" fontId="3" fillId="2" borderId="2" xfId="0" applyFont="1" applyFill="1" applyBorder="1" applyAlignment="1" applyProtection="1">
      <alignment horizontal="right" vertical="top" wrapText="1"/>
    </xf>
    <xf numFmtId="3" fontId="3" fillId="2" borderId="1" xfId="0" applyNumberFormat="1" applyFont="1" applyFill="1" applyBorder="1" applyAlignment="1" applyProtection="1">
      <alignment horizontal="right" vertical="top" wrapText="1"/>
    </xf>
    <xf numFmtId="0" fontId="3" fillId="2" borderId="3" xfId="0" applyFont="1" applyFill="1" applyBorder="1" applyAlignment="1" applyProtection="1">
      <alignment horizontal="right" vertical="top" wrapText="1"/>
    </xf>
    <xf numFmtId="0" fontId="3" fillId="2" borderId="3" xfId="0" applyFont="1" applyFill="1" applyBorder="1" applyAlignment="1" applyProtection="1">
      <alignment vertical="top" wrapText="1"/>
    </xf>
    <xf numFmtId="3" fontId="3" fillId="2" borderId="3" xfId="0" applyNumberFormat="1" applyFont="1" applyFill="1" applyBorder="1" applyAlignment="1" applyProtection="1">
      <alignment horizontal="right" vertical="top" wrapText="1"/>
    </xf>
    <xf numFmtId="3" fontId="0" fillId="0" borderId="0" xfId="0" applyNumberFormat="1"/>
    <xf numFmtId="0" fontId="2" fillId="0" borderId="0" xfId="0" applyFont="1" applyAlignment="1">
      <alignment wrapText="1"/>
    </xf>
    <xf numFmtId="0" fontId="7" fillId="0" borderId="0" xfId="0" applyFont="1" applyAlignment="1" applyProtection="1">
      <alignment horizontal="right"/>
    </xf>
    <xf numFmtId="0" fontId="0" fillId="0" borderId="0" xfId="0" applyProtection="1">
      <protection locked="0"/>
    </xf>
    <xf numFmtId="0" fontId="3" fillId="2" borderId="1"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3" fontId="3" fillId="3" borderId="2" xfId="0" applyNumberFormat="1" applyFont="1" applyFill="1" applyBorder="1" applyAlignment="1" applyProtection="1">
      <alignment horizontal="right" vertical="top" wrapText="1"/>
    </xf>
    <xf numFmtId="3" fontId="3" fillId="3" borderId="1" xfId="0" applyNumberFormat="1" applyFont="1" applyFill="1" applyBorder="1" applyAlignment="1" applyProtection="1">
      <alignment horizontal="right" vertical="top" wrapText="1"/>
    </xf>
    <xf numFmtId="0" fontId="3" fillId="3" borderId="1" xfId="0" applyFont="1" applyFill="1" applyBorder="1" applyAlignment="1" applyProtection="1">
      <alignment vertical="top" wrapText="1"/>
    </xf>
    <xf numFmtId="0" fontId="1" fillId="0" borderId="0" xfId="0" applyFont="1" applyAlignment="1" applyProtection="1">
      <alignment horizontal="center"/>
      <protection locked="0"/>
    </xf>
    <xf numFmtId="165" fontId="0" fillId="0" borderId="4" xfId="0" applyNumberFormat="1" applyBorder="1" applyProtection="1">
      <protection locked="0"/>
    </xf>
    <xf numFmtId="0" fontId="0" fillId="0" borderId="0" xfId="0" applyProtection="1"/>
    <xf numFmtId="0" fontId="0" fillId="0" borderId="0" xfId="0" applyBorder="1" applyProtection="1"/>
    <xf numFmtId="3" fontId="0" fillId="0" borderId="0" xfId="0" applyNumberFormat="1" applyBorder="1" applyProtection="1"/>
    <xf numFmtId="0" fontId="0" fillId="0" borderId="0" xfId="0" applyFill="1" applyProtection="1"/>
    <xf numFmtId="3" fontId="0" fillId="0" borderId="0" xfId="0" applyNumberFormat="1" applyProtection="1"/>
    <xf numFmtId="7" fontId="0" fillId="0" borderId="0" xfId="0" applyNumberFormat="1" applyProtection="1"/>
    <xf numFmtId="7" fontId="1" fillId="0" borderId="0" xfId="0" applyNumberFormat="1" applyFont="1" applyProtection="1"/>
    <xf numFmtId="165" fontId="0" fillId="0" borderId="0" xfId="0" applyNumberFormat="1" applyProtection="1"/>
    <xf numFmtId="165" fontId="1" fillId="0" borderId="20" xfId="0" applyNumberFormat="1" applyFont="1" applyBorder="1" applyProtection="1"/>
    <xf numFmtId="4" fontId="0" fillId="0" borderId="0" xfId="0" applyNumberFormat="1" applyProtection="1"/>
    <xf numFmtId="3" fontId="1" fillId="0" borderId="20" xfId="0" applyNumberFormat="1" applyFont="1" applyBorder="1" applyProtection="1"/>
    <xf numFmtId="165" fontId="0" fillId="0" borderId="0" xfId="0" applyNumberFormat="1" applyBorder="1" applyProtection="1"/>
    <xf numFmtId="0" fontId="1" fillId="3" borderId="21" xfId="0" applyFont="1" applyFill="1" applyBorder="1" applyAlignment="1" applyProtection="1">
      <alignment horizontal="center"/>
    </xf>
    <xf numFmtId="0" fontId="1" fillId="3" borderId="22" xfId="0" applyFont="1" applyFill="1" applyBorder="1" applyAlignment="1" applyProtection="1">
      <alignment horizontal="center"/>
    </xf>
    <xf numFmtId="0" fontId="1" fillId="3" borderId="23"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0" xfId="0" applyFont="1" applyFill="1" applyBorder="1" applyAlignment="1" applyProtection="1">
      <alignment horizontal="center"/>
    </xf>
    <xf numFmtId="0" fontId="1" fillId="3" borderId="24" xfId="0" applyFont="1" applyFill="1" applyBorder="1" applyAlignment="1" applyProtection="1">
      <alignment horizontal="center"/>
    </xf>
    <xf numFmtId="0" fontId="10" fillId="3" borderId="1" xfId="0" applyFont="1" applyFill="1" applyBorder="1" applyAlignment="1" applyProtection="1">
      <alignment horizontal="center"/>
    </xf>
    <xf numFmtId="0" fontId="10" fillId="3" borderId="25" xfId="0" applyFont="1" applyFill="1" applyBorder="1" applyAlignment="1" applyProtection="1">
      <alignment horizontal="center"/>
    </xf>
    <xf numFmtId="0" fontId="10" fillId="3" borderId="2" xfId="0" applyFont="1" applyFill="1" applyBorder="1" applyAlignment="1" applyProtection="1">
      <alignment horizontal="center"/>
    </xf>
    <xf numFmtId="0" fontId="1" fillId="0" borderId="0" xfId="0" applyFont="1" applyFill="1" applyAlignment="1" applyProtection="1">
      <alignment horizontal="center"/>
    </xf>
    <xf numFmtId="0" fontId="1" fillId="3" borderId="1" xfId="0" applyFont="1" applyFill="1" applyBorder="1" applyAlignment="1" applyProtection="1">
      <alignment horizontal="center"/>
    </xf>
    <xf numFmtId="0" fontId="1" fillId="0" borderId="0" xfId="0" applyFont="1" applyFill="1" applyAlignment="1" applyProtection="1">
      <alignment horizontal="center"/>
      <protection locked="0"/>
    </xf>
    <xf numFmtId="165" fontId="3" fillId="3" borderId="2" xfId="0" applyNumberFormat="1" applyFont="1" applyFill="1" applyBorder="1" applyAlignment="1" applyProtection="1">
      <alignment horizontal="right" vertical="top" wrapText="1"/>
    </xf>
    <xf numFmtId="165" fontId="3" fillId="0" borderId="2" xfId="0" applyNumberFormat="1" applyFont="1" applyFill="1" applyBorder="1" applyAlignment="1" applyProtection="1">
      <alignment horizontal="right" vertical="center" wrapText="1"/>
    </xf>
    <xf numFmtId="165" fontId="3" fillId="0" borderId="1" xfId="0" applyNumberFormat="1" applyFont="1" applyFill="1" applyBorder="1" applyAlignment="1" applyProtection="1">
      <alignment horizontal="right" vertical="center" wrapText="1"/>
      <protection locked="0"/>
    </xf>
    <xf numFmtId="164" fontId="3" fillId="0" borderId="2" xfId="0" applyNumberFormat="1" applyFont="1" applyBorder="1" applyAlignment="1" applyProtection="1">
      <alignment horizontal="right" vertical="center" wrapText="1"/>
    </xf>
    <xf numFmtId="164" fontId="3" fillId="4" borderId="1" xfId="0" applyNumberFormat="1" applyFont="1" applyFill="1" applyBorder="1" applyAlignment="1" applyProtection="1">
      <alignment horizontal="right" vertical="center" wrapText="1"/>
      <protection locked="0"/>
    </xf>
    <xf numFmtId="165" fontId="2" fillId="0" borderId="4" xfId="0" applyNumberFormat="1" applyFont="1" applyBorder="1" applyProtection="1">
      <protection locked="0"/>
    </xf>
    <xf numFmtId="164" fontId="3" fillId="3" borderId="2" xfId="0" applyNumberFormat="1" applyFont="1" applyFill="1" applyBorder="1" applyAlignment="1" applyProtection="1">
      <alignment horizontal="right" vertical="center" wrapText="1"/>
    </xf>
    <xf numFmtId="0" fontId="0" fillId="0" borderId="4" xfId="0" applyBorder="1" applyAlignment="1" applyProtection="1">
      <alignment wrapText="1"/>
      <protection locked="0"/>
    </xf>
    <xf numFmtId="0" fontId="2" fillId="0" borderId="4" xfId="0" applyFont="1" applyBorder="1" applyAlignment="1" applyProtection="1">
      <alignment wrapText="1"/>
      <protection locked="0"/>
    </xf>
    <xf numFmtId="0" fontId="0" fillId="0" borderId="0" xfId="0" applyAlignment="1" applyProtection="1">
      <alignment wrapText="1"/>
      <protection locked="0"/>
    </xf>
    <xf numFmtId="4" fontId="0" fillId="0" borderId="0" xfId="0" applyNumberFormat="1" applyAlignment="1" applyProtection="1">
      <alignment wrapText="1"/>
      <protection locked="0"/>
    </xf>
    <xf numFmtId="4" fontId="0" fillId="0" borderId="4" xfId="0" applyNumberFormat="1" applyBorder="1" applyAlignment="1" applyProtection="1">
      <alignment wrapText="1"/>
      <protection locked="0"/>
    </xf>
    <xf numFmtId="3" fontId="1" fillId="3" borderId="24" xfId="0" applyNumberFormat="1" applyFont="1" applyFill="1" applyBorder="1" applyAlignment="1" applyProtection="1">
      <alignment horizontal="center"/>
    </xf>
    <xf numFmtId="0" fontId="0" fillId="3" borderId="21" xfId="0" applyFill="1" applyBorder="1" applyProtection="1"/>
    <xf numFmtId="0" fontId="1" fillId="3" borderId="16" xfId="0" applyFont="1" applyFill="1" applyBorder="1" applyProtection="1"/>
    <xf numFmtId="0" fontId="1" fillId="3" borderId="1" xfId="0" applyFont="1" applyFill="1" applyBorder="1" applyProtection="1"/>
    <xf numFmtId="3" fontId="3" fillId="0" borderId="1" xfId="0" applyNumberFormat="1" applyFont="1" applyFill="1" applyBorder="1" applyAlignment="1" applyProtection="1">
      <alignment horizontal="right" vertical="top" wrapText="1"/>
      <protection locked="0"/>
    </xf>
    <xf numFmtId="3" fontId="1" fillId="3" borderId="23" xfId="0" applyNumberFormat="1" applyFont="1" applyFill="1" applyBorder="1" applyAlignment="1" applyProtection="1">
      <alignment horizontal="center"/>
    </xf>
    <xf numFmtId="49" fontId="1" fillId="3" borderId="2" xfId="0" applyNumberFormat="1" applyFont="1" applyFill="1" applyBorder="1" applyAlignment="1" applyProtection="1">
      <alignment horizontal="center"/>
    </xf>
    <xf numFmtId="0" fontId="10" fillId="3" borderId="21" xfId="0" applyFont="1" applyFill="1" applyBorder="1" applyAlignment="1" applyProtection="1"/>
    <xf numFmtId="0" fontId="10" fillId="3" borderId="1" xfId="0" applyFont="1" applyFill="1" applyBorder="1" applyAlignment="1" applyProtection="1"/>
    <xf numFmtId="0" fontId="12" fillId="0" borderId="0" xfId="0" applyFont="1" applyAlignment="1">
      <alignment wrapText="1"/>
    </xf>
    <xf numFmtId="0" fontId="3" fillId="6" borderId="1" xfId="0" applyFont="1" applyFill="1" applyBorder="1" applyAlignment="1" applyProtection="1">
      <alignment vertical="top" wrapText="1"/>
    </xf>
    <xf numFmtId="165" fontId="3" fillId="6" borderId="2" xfId="0" applyNumberFormat="1" applyFont="1" applyFill="1" applyBorder="1" applyAlignment="1" applyProtection="1">
      <alignment horizontal="right" vertical="center" wrapText="1"/>
    </xf>
    <xf numFmtId="41" fontId="11" fillId="0" borderId="30" xfId="0" applyNumberFormat="1" applyFont="1" applyBorder="1"/>
    <xf numFmtId="0" fontId="9" fillId="0" borderId="31" xfId="0" applyFont="1" applyBorder="1"/>
    <xf numFmtId="0" fontId="9" fillId="0" borderId="8" xfId="0" applyFont="1" applyBorder="1" applyAlignment="1">
      <alignment horizontal="left"/>
    </xf>
    <xf numFmtId="0" fontId="9" fillId="0" borderId="33" xfId="0" applyFont="1" applyBorder="1" applyAlignment="1">
      <alignment horizontal="left"/>
    </xf>
    <xf numFmtId="0" fontId="9" fillId="0" borderId="30" xfId="0" applyFont="1" applyBorder="1" applyAlignment="1">
      <alignment horizontal="left"/>
    </xf>
    <xf numFmtId="0" fontId="9" fillId="0" borderId="30" xfId="0" applyFont="1" applyBorder="1"/>
    <xf numFmtId="0" fontId="9" fillId="0" borderId="10" xfId="0" applyFont="1" applyBorder="1" applyAlignment="1">
      <alignment horizontal="center"/>
    </xf>
    <xf numFmtId="0" fontId="3" fillId="7" borderId="1" xfId="0" applyFont="1" applyFill="1" applyBorder="1" applyAlignment="1" applyProtection="1">
      <alignment vertical="top" wrapText="1"/>
    </xf>
    <xf numFmtId="165" fontId="3" fillId="7" borderId="2" xfId="0" applyNumberFormat="1" applyFont="1" applyFill="1" applyBorder="1" applyAlignment="1" applyProtection="1">
      <alignment horizontal="right" vertical="center" wrapText="1"/>
    </xf>
    <xf numFmtId="165" fontId="3" fillId="6" borderId="1" xfId="0" applyNumberFormat="1" applyFont="1" applyFill="1" applyBorder="1" applyAlignment="1" applyProtection="1">
      <alignment horizontal="right" vertical="center" wrapText="1"/>
    </xf>
    <xf numFmtId="0" fontId="8" fillId="0" borderId="36" xfId="0" applyFont="1" applyBorder="1" applyAlignment="1">
      <alignment horizontal="left"/>
    </xf>
    <xf numFmtId="0" fontId="8" fillId="0" borderId="37" xfId="0" applyFont="1" applyBorder="1" applyAlignment="1">
      <alignment horizontal="center" wrapText="1"/>
    </xf>
    <xf numFmtId="0" fontId="0" fillId="0" borderId="0" xfId="0" applyBorder="1"/>
    <xf numFmtId="3" fontId="9" fillId="0" borderId="31" xfId="0" applyNumberFormat="1" applyFont="1" applyFill="1" applyBorder="1"/>
    <xf numFmtId="164" fontId="9" fillId="0" borderId="35" xfId="0" applyNumberFormat="1" applyFont="1" applyFill="1" applyBorder="1"/>
    <xf numFmtId="0" fontId="0" fillId="0" borderId="15" xfId="0" applyBorder="1"/>
    <xf numFmtId="49" fontId="14" fillId="0" borderId="0" xfId="0" applyNumberFormat="1" applyFont="1" applyFill="1" applyAlignment="1" applyProtection="1">
      <alignment wrapText="1"/>
    </xf>
    <xf numFmtId="0" fontId="0" fillId="0" borderId="0" xfId="0" applyAlignment="1">
      <alignment horizontal="center"/>
    </xf>
    <xf numFmtId="0" fontId="2" fillId="0" borderId="0" xfId="0" applyFont="1" applyAlignment="1">
      <alignment vertical="center"/>
    </xf>
    <xf numFmtId="0" fontId="2" fillId="0" borderId="0" xfId="0" applyFont="1" applyAlignment="1">
      <alignment horizontal="left" vertical="center"/>
    </xf>
    <xf numFmtId="49" fontId="2" fillId="0" borderId="0" xfId="0" applyNumberFormat="1" applyFont="1" applyAlignment="1">
      <alignment horizontal="left" wrapText="1"/>
    </xf>
    <xf numFmtId="0" fontId="0" fillId="0" borderId="0" xfId="0" applyNumberFormat="1" applyProtection="1"/>
    <xf numFmtId="0" fontId="1" fillId="0" borderId="0" xfId="0" applyFont="1" applyAlignment="1" applyProtection="1">
      <alignment horizontal="center"/>
    </xf>
    <xf numFmtId="0" fontId="0" fillId="0" borderId="0" xfId="0" applyAlignment="1" applyProtection="1">
      <alignment horizontal="center"/>
    </xf>
    <xf numFmtId="0" fontId="1" fillId="0" borderId="0" xfId="0" applyFont="1" applyAlignment="1" applyProtection="1">
      <alignment horizontal="center"/>
    </xf>
    <xf numFmtId="3" fontId="9" fillId="0" borderId="32" xfId="0" applyNumberFormat="1" applyFont="1" applyFill="1" applyBorder="1"/>
    <xf numFmtId="3" fontId="9" fillId="0" borderId="34" xfId="0" applyNumberFormat="1" applyFont="1" applyFill="1" applyBorder="1"/>
    <xf numFmtId="0" fontId="13" fillId="2" borderId="26" xfId="0" applyFont="1" applyFill="1" applyBorder="1" applyAlignment="1">
      <alignment horizontal="center" wrapText="1"/>
    </xf>
    <xf numFmtId="0" fontId="13" fillId="2" borderId="27" xfId="0" applyFont="1" applyFill="1" applyBorder="1" applyAlignment="1">
      <alignment horizontal="center" wrapText="1"/>
    </xf>
    <xf numFmtId="0" fontId="8" fillId="0" borderId="0" xfId="0" applyFont="1" applyAlignment="1">
      <alignment horizontal="center"/>
    </xf>
    <xf numFmtId="0" fontId="0" fillId="0" borderId="0" xfId="0" applyAlignment="1">
      <alignment horizontal="center"/>
    </xf>
    <xf numFmtId="0" fontId="0" fillId="0" borderId="25" xfId="0" applyBorder="1" applyAlignment="1">
      <alignment horizontal="center"/>
    </xf>
    <xf numFmtId="0" fontId="0" fillId="0" borderId="22" xfId="0" applyBorder="1" applyAlignment="1">
      <alignment horizontal="center"/>
    </xf>
    <xf numFmtId="0" fontId="7" fillId="4" borderId="26" xfId="0" applyFont="1" applyFill="1" applyBorder="1" applyAlignment="1" applyProtection="1">
      <alignment horizontal="left"/>
      <protection locked="0"/>
    </xf>
    <xf numFmtId="0" fontId="7" fillId="4" borderId="27" xfId="0" applyFont="1" applyFill="1" applyBorder="1" applyAlignment="1" applyProtection="1">
      <alignment horizontal="left"/>
      <protection locked="0"/>
    </xf>
    <xf numFmtId="0" fontId="3" fillId="5" borderId="26" xfId="0" applyFont="1" applyFill="1" applyBorder="1" applyAlignment="1" applyProtection="1">
      <alignment horizontal="center" vertical="top" wrapText="1"/>
    </xf>
    <xf numFmtId="0" fontId="3" fillId="5" borderId="28" xfId="0" applyFont="1" applyFill="1" applyBorder="1" applyAlignment="1" applyProtection="1">
      <alignment horizontal="center" vertical="top" wrapText="1"/>
    </xf>
    <xf numFmtId="0" fontId="3" fillId="5" borderId="27" xfId="0" applyFont="1" applyFill="1" applyBorder="1" applyAlignment="1" applyProtection="1">
      <alignment horizontal="center" vertical="top" wrapText="1"/>
    </xf>
    <xf numFmtId="0" fontId="0" fillId="0" borderId="0" xfId="0" applyAlignment="1" applyProtection="1">
      <alignment horizontal="center"/>
    </xf>
    <xf numFmtId="0" fontId="0" fillId="0" borderId="25" xfId="0" applyBorder="1" applyAlignment="1" applyProtection="1">
      <alignment horizontal="center"/>
    </xf>
    <xf numFmtId="0" fontId="2" fillId="0" borderId="15" xfId="0" applyFont="1" applyBorder="1" applyAlignment="1" applyProtection="1">
      <alignment horizontal="left"/>
    </xf>
    <xf numFmtId="0" fontId="0" fillId="0" borderId="24" xfId="0" applyBorder="1" applyAlignment="1" applyProtection="1">
      <alignment horizontal="left"/>
    </xf>
    <xf numFmtId="0" fontId="2" fillId="0" borderId="24" xfId="0" applyFont="1" applyBorder="1" applyAlignment="1" applyProtection="1">
      <alignment horizontal="left"/>
    </xf>
    <xf numFmtId="0" fontId="1" fillId="0" borderId="0" xfId="0" applyFont="1" applyAlignment="1" applyProtection="1">
      <alignment horizontal="center"/>
    </xf>
    <xf numFmtId="49" fontId="14" fillId="2" borderId="0" xfId="0" applyNumberFormat="1" applyFont="1" applyFill="1" applyAlignment="1" applyProtection="1">
      <alignment horizontal="center" wrapText="1"/>
    </xf>
    <xf numFmtId="0" fontId="1" fillId="0" borderId="29" xfId="0" applyFont="1" applyBorder="1" applyAlignment="1" applyProtection="1">
      <alignment horizontal="left"/>
    </xf>
    <xf numFmtId="0" fontId="1" fillId="0" borderId="23" xfId="0" applyFont="1" applyBorder="1" applyAlignment="1" applyProtection="1">
      <alignment horizontal="left"/>
    </xf>
    <xf numFmtId="0" fontId="0" fillId="0" borderId="13" xfId="0" applyBorder="1" applyAlignment="1" applyProtection="1">
      <alignment horizontal="left"/>
    </xf>
    <xf numFmtId="0" fontId="0" fillId="0" borderId="2" xfId="0" applyBorder="1" applyAlignment="1" applyProtection="1">
      <alignment horizontal="left"/>
    </xf>
    <xf numFmtId="0" fontId="0" fillId="0" borderId="15" xfId="0" applyBorder="1" applyAlignment="1" applyProtection="1">
      <alignment horizontal="left"/>
    </xf>
    <xf numFmtId="0" fontId="0" fillId="0" borderId="24" xfId="0" applyBorder="1" applyAlignment="1">
      <alignment horizontal="center"/>
    </xf>
    <xf numFmtId="0" fontId="0" fillId="0" borderId="0" xfId="0"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 fillId="0" borderId="6" xfId="0" applyFont="1" applyBorder="1"/>
    <xf numFmtId="3" fontId="1" fillId="0" borderId="7" xfId="0" applyNumberFormat="1" applyFont="1" applyBorder="1"/>
    <xf numFmtId="0" fontId="2" fillId="0" borderId="6" xfId="0" applyFont="1" applyBorder="1"/>
    <xf numFmtId="3" fontId="2" fillId="0" borderId="7" xfId="0" applyNumberFormat="1" applyFont="1" applyBorder="1"/>
    <xf numFmtId="0" fontId="0" fillId="0" borderId="8" xfId="0" applyBorder="1"/>
    <xf numFmtId="3" fontId="0" fillId="0" borderId="9" xfId="0" applyNumberFormat="1" applyBorder="1" applyProtection="1">
      <protection locked="0"/>
    </xf>
    <xf numFmtId="0" fontId="1" fillId="0" borderId="10" xfId="0" applyFont="1" applyBorder="1" applyAlignment="1">
      <alignment horizontal="center"/>
    </xf>
    <xf numFmtId="3" fontId="1" fillId="0" borderId="11" xfId="0" applyNumberFormat="1" applyFont="1" applyBorder="1"/>
    <xf numFmtId="0" fontId="1" fillId="0" borderId="5" xfId="0" applyFont="1" applyBorder="1"/>
    <xf numFmtId="3" fontId="0" fillId="0" borderId="12" xfId="0" applyNumberFormat="1" applyBorder="1"/>
    <xf numFmtId="3" fontId="0" fillId="0" borderId="7" xfId="0" applyNumberFormat="1" applyBorder="1"/>
    <xf numFmtId="0" fontId="1" fillId="0" borderId="13" xfId="0" applyFont="1" applyBorder="1" applyAlignment="1">
      <alignment horizontal="center"/>
    </xf>
    <xf numFmtId="0" fontId="1" fillId="0" borderId="14" xfId="0" applyFont="1" applyBorder="1"/>
    <xf numFmtId="0" fontId="2" fillId="0" borderId="15" xfId="0" applyFont="1" applyBorder="1"/>
    <xf numFmtId="3" fontId="0" fillId="0" borderId="16" xfId="0" applyNumberFormat="1" applyBorder="1"/>
    <xf numFmtId="3" fontId="0" fillId="0" borderId="9" xfId="0" applyNumberFormat="1" applyBorder="1"/>
    <xf numFmtId="0" fontId="0" fillId="0" borderId="17" xfId="0" applyBorder="1"/>
    <xf numFmtId="3" fontId="1" fillId="0" borderId="1" xfId="0" applyNumberFormat="1" applyFont="1" applyBorder="1"/>
    <xf numFmtId="0" fontId="2" fillId="0" borderId="19" xfId="0" applyFont="1" applyBorder="1"/>
    <xf numFmtId="3" fontId="0" fillId="0" borderId="7" xfId="0" applyNumberFormat="1" applyBorder="1" applyProtection="1">
      <protection locked="0"/>
    </xf>
    <xf numFmtId="3" fontId="0" fillId="0" borderId="18" xfId="0" applyNumberFormat="1" applyBorder="1" applyProtection="1">
      <protection locked="0"/>
    </xf>
    <xf numFmtId="0" fontId="2" fillId="0" borderId="17" xfId="0" applyFont="1" applyBorder="1"/>
    <xf numFmtId="0" fontId="0" fillId="2" borderId="8" xfId="0" applyFill="1" applyBorder="1"/>
    <xf numFmtId="0" fontId="1" fillId="0" borderId="12" xfId="0" applyFont="1" applyBorder="1"/>
    <xf numFmtId="0" fontId="2" fillId="0" borderId="7" xfId="0" applyFont="1" applyBorder="1"/>
    <xf numFmtId="0" fontId="0" fillId="0" borderId="9" xfId="0" applyBorder="1"/>
    <xf numFmtId="0" fontId="1"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hda\OneDrive%20-%20Rhode%20Island%20Department%20of%20Education\21-22%20ESSA%20ALLOCATIONS\FY%202022%20Preliminary%20Allocations\FY%202022%20Title%20II%20-%20Private%20School%20Proportionate%20Share%20Calculator%20-%20Prelimina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quitable Share Calculator"/>
      <sheetName val="Enrollment Counts"/>
      <sheetName val="Title II(A) Alloc. to LEAs"/>
      <sheetName val="F.A.Q.'s"/>
    </sheetNames>
    <sheetDataSet>
      <sheetData sheetId="0"/>
      <sheetData sheetId="1">
        <row r="16">
          <cell r="D16" t="e">
            <v>#DIV/0!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34"/>
  <sheetViews>
    <sheetView workbookViewId="0">
      <selection activeCell="C12" sqref="C12"/>
    </sheetView>
  </sheetViews>
  <sheetFormatPr defaultRowHeight="12.75" x14ac:dyDescent="0.2"/>
  <cols>
    <col min="1" max="1" width="1.28515625" customWidth="1"/>
    <col min="2" max="2" width="9.85546875" customWidth="1"/>
    <col min="3" max="3" width="87.42578125" customWidth="1"/>
    <col min="4" max="4" width="83.28515625" customWidth="1"/>
  </cols>
  <sheetData>
    <row r="1" spans="2:3" x14ac:dyDescent="0.2">
      <c r="B1" s="101"/>
      <c r="C1" s="101"/>
    </row>
    <row r="2" spans="2:3" ht="15" x14ac:dyDescent="0.25">
      <c r="B2" s="100" t="s">
        <v>255</v>
      </c>
      <c r="C2" s="100"/>
    </row>
    <row r="3" spans="2:3" ht="13.5" thickBot="1" x14ac:dyDescent="0.25">
      <c r="B3" s="102"/>
      <c r="C3" s="102"/>
    </row>
    <row r="4" spans="2:3" ht="40.5" customHeight="1" thickBot="1" x14ac:dyDescent="0.25">
      <c r="B4" s="98" t="s">
        <v>256</v>
      </c>
      <c r="C4" s="99"/>
    </row>
    <row r="5" spans="2:3" x14ac:dyDescent="0.2">
      <c r="B5" s="103"/>
      <c r="C5" s="103"/>
    </row>
    <row r="6" spans="2:3" ht="25.5" x14ac:dyDescent="0.2">
      <c r="B6" s="89" t="s">
        <v>143</v>
      </c>
      <c r="C6" s="12" t="s">
        <v>250</v>
      </c>
    </row>
    <row r="7" spans="2:3" x14ac:dyDescent="0.2">
      <c r="B7" s="101"/>
      <c r="C7" s="101"/>
    </row>
    <row r="8" spans="2:3" ht="25.5" x14ac:dyDescent="0.2">
      <c r="B8" s="89" t="s">
        <v>144</v>
      </c>
      <c r="C8" s="12" t="s">
        <v>245</v>
      </c>
    </row>
    <row r="9" spans="2:3" ht="13.5" customHeight="1" x14ac:dyDescent="0.2">
      <c r="B9" s="101"/>
      <c r="C9" s="101"/>
    </row>
    <row r="10" spans="2:3" ht="25.5" x14ac:dyDescent="0.2">
      <c r="B10" s="89" t="s">
        <v>145</v>
      </c>
      <c r="C10" s="12" t="s">
        <v>246</v>
      </c>
    </row>
    <row r="11" spans="2:3" x14ac:dyDescent="0.2">
      <c r="B11" s="101"/>
      <c r="C11" s="101"/>
    </row>
    <row r="12" spans="2:3" ht="66.75" customHeight="1" x14ac:dyDescent="0.2">
      <c r="B12" s="89" t="s">
        <v>146</v>
      </c>
      <c r="C12" s="12" t="s">
        <v>347</v>
      </c>
    </row>
    <row r="13" spans="2:3" ht="15" customHeight="1" x14ac:dyDescent="0.2">
      <c r="B13" s="101"/>
      <c r="C13" s="101"/>
    </row>
    <row r="14" spans="2:3" ht="27.75" customHeight="1" x14ac:dyDescent="0.2">
      <c r="B14" s="89" t="s">
        <v>147</v>
      </c>
      <c r="C14" s="12" t="s">
        <v>268</v>
      </c>
    </row>
    <row r="15" spans="2:3" x14ac:dyDescent="0.2">
      <c r="B15" s="101"/>
      <c r="C15" s="101"/>
    </row>
    <row r="16" spans="2:3" ht="25.5" x14ac:dyDescent="0.2">
      <c r="B16" s="1" t="s">
        <v>148</v>
      </c>
      <c r="C16" s="12" t="s">
        <v>306</v>
      </c>
    </row>
    <row r="17" spans="2:3" x14ac:dyDescent="0.2">
      <c r="B17" s="101"/>
      <c r="C17" s="101"/>
    </row>
    <row r="18" spans="2:3" x14ac:dyDescent="0.2">
      <c r="B18" s="1" t="s">
        <v>149</v>
      </c>
      <c r="C18" s="12" t="s">
        <v>266</v>
      </c>
    </row>
    <row r="19" spans="2:3" x14ac:dyDescent="0.2">
      <c r="B19" s="101"/>
      <c r="C19" s="101"/>
    </row>
    <row r="20" spans="2:3" x14ac:dyDescent="0.2">
      <c r="B20" s="1" t="s">
        <v>242</v>
      </c>
      <c r="C20" s="12" t="s">
        <v>267</v>
      </c>
    </row>
    <row r="21" spans="2:3" x14ac:dyDescent="0.2">
      <c r="B21" s="101"/>
      <c r="C21" s="101"/>
    </row>
    <row r="22" spans="2:3" ht="25.5" x14ac:dyDescent="0.2">
      <c r="B22" s="89" t="s">
        <v>243</v>
      </c>
      <c r="C22" s="12" t="s">
        <v>308</v>
      </c>
    </row>
    <row r="23" spans="2:3" x14ac:dyDescent="0.2">
      <c r="B23" s="89"/>
      <c r="C23" s="12"/>
    </row>
    <row r="24" spans="2:3" ht="51" x14ac:dyDescent="0.2">
      <c r="B24" s="89" t="s">
        <v>249</v>
      </c>
      <c r="C24" s="12" t="s">
        <v>269</v>
      </c>
    </row>
    <row r="25" spans="2:3" x14ac:dyDescent="0.2">
      <c r="B25" s="101"/>
      <c r="C25" s="101"/>
    </row>
    <row r="26" spans="2:3" ht="102" x14ac:dyDescent="0.2">
      <c r="B26" s="90" t="s">
        <v>270</v>
      </c>
      <c r="C26" s="91" t="s">
        <v>309</v>
      </c>
    </row>
    <row r="27" spans="2:3" x14ac:dyDescent="0.2">
      <c r="B27" s="88"/>
      <c r="C27" s="88"/>
    </row>
    <row r="28" spans="2:3" ht="52.5" hidden="1" customHeight="1" x14ac:dyDescent="0.2">
      <c r="B28" s="1" t="s">
        <v>243</v>
      </c>
      <c r="C28" s="12" t="s">
        <v>244</v>
      </c>
    </row>
    <row r="29" spans="2:3" hidden="1" x14ac:dyDescent="0.2"/>
    <row r="30" spans="2:3" ht="53.25" hidden="1" customHeight="1" x14ac:dyDescent="0.2">
      <c r="B30" s="1" t="s">
        <v>249</v>
      </c>
      <c r="C30" s="12" t="s">
        <v>181</v>
      </c>
    </row>
    <row r="31" spans="2:3" hidden="1" x14ac:dyDescent="0.2"/>
    <row r="32" spans="2:3" ht="51" x14ac:dyDescent="0.2">
      <c r="B32" s="89" t="s">
        <v>278</v>
      </c>
      <c r="C32" s="12" t="s">
        <v>271</v>
      </c>
    </row>
    <row r="33" spans="2:3" x14ac:dyDescent="0.2">
      <c r="B33" s="101"/>
      <c r="C33" s="101"/>
    </row>
    <row r="34" spans="2:3" ht="25.5" x14ac:dyDescent="0.2">
      <c r="C34" s="68" t="s">
        <v>251</v>
      </c>
    </row>
  </sheetData>
  <sheetProtection algorithmName="SHA-512" hashValue="wzOL5WF71eTjtD1kyyWLQjrg7XeHOfm5ddI6qfJbU17klMe2pNpvoYpRHXI14wCm6ygZZaLxv1GD69EW1Kl9+w==" saltValue="/HzTvfSmjFWuStFnPYcU5g==" spinCount="100000" sheet="1" objects="1" scenarios="1"/>
  <mergeCells count="15">
    <mergeCell ref="B33:C33"/>
    <mergeCell ref="B17:C17"/>
    <mergeCell ref="B19:C19"/>
    <mergeCell ref="B21:C21"/>
    <mergeCell ref="B25:C25"/>
    <mergeCell ref="B7:C7"/>
    <mergeCell ref="B9:C9"/>
    <mergeCell ref="B11:C11"/>
    <mergeCell ref="B13:C13"/>
    <mergeCell ref="B15:C15"/>
    <mergeCell ref="B4:C4"/>
    <mergeCell ref="B2:C2"/>
    <mergeCell ref="B1:C1"/>
    <mergeCell ref="B3:C3"/>
    <mergeCell ref="B5:C5"/>
  </mergeCells>
  <printOptions horizontalCentered="1" verticalCentered="1"/>
  <pageMargins left="0.2" right="0.2"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0"/>
  <sheetViews>
    <sheetView tabSelected="1" workbookViewId="0">
      <selection activeCell="C2" sqref="C2:D2"/>
    </sheetView>
  </sheetViews>
  <sheetFormatPr defaultRowHeight="12.75" x14ac:dyDescent="0.2"/>
  <cols>
    <col min="1" max="1" width="0.5703125" customWidth="1"/>
    <col min="2" max="2" width="83.7109375" customWidth="1"/>
    <col min="3" max="3" width="14.85546875" customWidth="1"/>
    <col min="4" max="4" width="24.7109375" customWidth="1"/>
    <col min="5" max="5" width="1" customWidth="1"/>
  </cols>
  <sheetData>
    <row r="1" spans="2:5" ht="13.5" thickBot="1" x14ac:dyDescent="0.25">
      <c r="B1" s="109"/>
      <c r="C1" s="109"/>
      <c r="D1" s="109"/>
    </row>
    <row r="2" spans="2:5" ht="16.5" thickBot="1" x14ac:dyDescent="0.3">
      <c r="B2" s="13" t="s">
        <v>2</v>
      </c>
      <c r="C2" s="104"/>
      <c r="D2" s="105"/>
    </row>
    <row r="3" spans="2:5" ht="13.5" thickBot="1" x14ac:dyDescent="0.25">
      <c r="B3" s="110"/>
      <c r="C3" s="110"/>
      <c r="D3" s="110"/>
    </row>
    <row r="4" spans="2:5" ht="42" customHeight="1" thickBot="1" x14ac:dyDescent="0.25">
      <c r="B4" s="106" t="s">
        <v>336</v>
      </c>
      <c r="C4" s="107"/>
      <c r="D4" s="108"/>
    </row>
    <row r="5" spans="2:5" ht="47.25" customHeight="1" thickBot="1" x14ac:dyDescent="0.25">
      <c r="B5" s="15" t="s">
        <v>0</v>
      </c>
      <c r="C5" s="16" t="s">
        <v>159</v>
      </c>
      <c r="D5" s="17" t="s">
        <v>4</v>
      </c>
    </row>
    <row r="6" spans="2:5" ht="21" customHeight="1" thickBot="1" x14ac:dyDescent="0.25">
      <c r="B6" s="3" t="s">
        <v>3</v>
      </c>
      <c r="C6" s="4">
        <v>2500</v>
      </c>
      <c r="D6" s="63"/>
      <c r="E6" s="1"/>
    </row>
    <row r="7" spans="2:5" ht="21" customHeight="1" thickBot="1" x14ac:dyDescent="0.25">
      <c r="B7" s="3" t="s">
        <v>163</v>
      </c>
      <c r="C7" s="5">
        <v>150</v>
      </c>
      <c r="D7" s="63"/>
      <c r="E7" s="1"/>
    </row>
    <row r="8" spans="2:5" ht="21" customHeight="1" thickBot="1" x14ac:dyDescent="0.25">
      <c r="B8" s="20" t="s">
        <v>1</v>
      </c>
      <c r="C8" s="18">
        <f>C6+C7</f>
        <v>2650</v>
      </c>
      <c r="D8" s="19">
        <f>D6+D7</f>
        <v>0</v>
      </c>
    </row>
    <row r="9" spans="2:5" ht="21" customHeight="1" thickBot="1" x14ac:dyDescent="0.25">
      <c r="B9" s="9" t="s">
        <v>253</v>
      </c>
      <c r="C9" s="8"/>
      <c r="D9" s="10"/>
    </row>
    <row r="10" spans="2:5" ht="21" customHeight="1" thickBot="1" x14ac:dyDescent="0.25">
      <c r="B10" s="3" t="s">
        <v>257</v>
      </c>
      <c r="C10" s="50">
        <v>25000</v>
      </c>
      <c r="D10" s="51"/>
    </row>
    <row r="11" spans="2:5" ht="21" customHeight="1" thickBot="1" x14ac:dyDescent="0.25">
      <c r="B11" s="3" t="s">
        <v>274</v>
      </c>
      <c r="C11" s="50">
        <v>2000</v>
      </c>
      <c r="D11" s="51"/>
    </row>
    <row r="12" spans="2:5" ht="21" customHeight="1" thickBot="1" x14ac:dyDescent="0.25">
      <c r="B12" s="3" t="s">
        <v>273</v>
      </c>
      <c r="C12" s="50">
        <v>0</v>
      </c>
      <c r="D12" s="51"/>
    </row>
    <row r="13" spans="2:5" ht="21" customHeight="1" thickBot="1" x14ac:dyDescent="0.25">
      <c r="B13" s="3" t="s">
        <v>258</v>
      </c>
      <c r="C13" s="50">
        <v>400</v>
      </c>
      <c r="D13" s="51"/>
    </row>
    <row r="14" spans="2:5" ht="21" customHeight="1" thickBot="1" x14ac:dyDescent="0.25">
      <c r="B14" s="20" t="s">
        <v>275</v>
      </c>
      <c r="C14" s="53">
        <f>C10-C11+C12-C13</f>
        <v>22600</v>
      </c>
      <c r="D14" s="53">
        <f>D10-D11+D12-D13</f>
        <v>0</v>
      </c>
    </row>
    <row r="15" spans="2:5" ht="21" customHeight="1" thickBot="1" x14ac:dyDescent="0.25">
      <c r="B15" s="2" t="s">
        <v>160</v>
      </c>
      <c r="C15" s="6"/>
      <c r="D15" s="7"/>
    </row>
    <row r="16" spans="2:5" ht="21" customHeight="1" thickBot="1" x14ac:dyDescent="0.25">
      <c r="B16" s="20" t="s">
        <v>276</v>
      </c>
      <c r="C16" s="47">
        <f>C14/C8</f>
        <v>8.5283018867924536</v>
      </c>
      <c r="D16" s="47" t="e">
        <f>D14/D8</f>
        <v>#DIV/0!</v>
      </c>
    </row>
    <row r="17" spans="2:4" ht="21" customHeight="1" thickBot="1" x14ac:dyDescent="0.25">
      <c r="B17" s="2" t="s">
        <v>239</v>
      </c>
      <c r="C17" s="6"/>
      <c r="D17" s="7"/>
    </row>
    <row r="18" spans="2:4" ht="39" thickBot="1" x14ac:dyDescent="0.25">
      <c r="B18" s="78" t="s">
        <v>240</v>
      </c>
      <c r="C18" s="79">
        <f>ROUND(C7*C16,2)</f>
        <v>1279.25</v>
      </c>
      <c r="D18" s="79" t="e">
        <f>ROUND(D7*D16,2)</f>
        <v>#DIV/0!</v>
      </c>
    </row>
    <row r="19" spans="2:4" ht="39.75" customHeight="1" thickBot="1" x14ac:dyDescent="0.25">
      <c r="B19" s="3" t="s">
        <v>241</v>
      </c>
      <c r="C19" s="48">
        <v>200</v>
      </c>
      <c r="D19" s="49"/>
    </row>
    <row r="20" spans="2:4" ht="42.75" customHeight="1" thickBot="1" x14ac:dyDescent="0.25">
      <c r="B20" s="69" t="s">
        <v>182</v>
      </c>
      <c r="C20" s="70">
        <f>C18+C19</f>
        <v>1479.25</v>
      </c>
      <c r="D20" s="80" t="e">
        <f>D18+D19</f>
        <v>#DIV/0!</v>
      </c>
    </row>
  </sheetData>
  <sheetProtection algorithmName="SHA-512" hashValue="z851pVRv+TCIHobXIc8sMckK04ZLXJ9p7LUD/3QsBuNAXwHAeEqAL49y3iH6GeqEaYKVBQcQ+uXdNdMB1vbrXQ==" saltValue="9HmbaWqbGc005JzhPp6Rcg==" spinCount="100000" sheet="1" objects="1" scenarios="1"/>
  <mergeCells count="4">
    <mergeCell ref="C2:D2"/>
    <mergeCell ref="B4:D4"/>
    <mergeCell ref="B1:D1"/>
    <mergeCell ref="B3:D3"/>
  </mergeCells>
  <printOptions horizontalCentered="1"/>
  <pageMargins left="0.2" right="0.2" top="1" bottom="0.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6"/>
  <sheetViews>
    <sheetView workbookViewId="0">
      <pane xSplit="3" ySplit="8" topLeftCell="D9" activePane="bottomRight" state="frozen"/>
      <selection pane="topRight" activeCell="D1" sqref="D1"/>
      <selection pane="bottomLeft" activeCell="A9" sqref="A9"/>
      <selection pane="bottomRight" activeCell="B1" sqref="B1:C1"/>
    </sheetView>
  </sheetViews>
  <sheetFormatPr defaultRowHeight="12.75" x14ac:dyDescent="0.2"/>
  <cols>
    <col min="1" max="1" width="0.7109375" customWidth="1"/>
    <col min="2" max="2" width="53.85546875" customWidth="1"/>
    <col min="3" max="3" width="15.140625" style="11" bestFit="1" customWidth="1"/>
    <col min="4" max="4" width="0.28515625" customWidth="1"/>
    <col min="5" max="5" width="17.5703125" bestFit="1" customWidth="1"/>
    <col min="6" max="6" width="14.42578125" bestFit="1" customWidth="1"/>
    <col min="7" max="7" width="10.7109375" customWidth="1"/>
    <col min="8" max="8" width="15.85546875" customWidth="1"/>
    <col min="9" max="9" width="15.7109375" customWidth="1"/>
    <col min="10" max="10" width="17" customWidth="1"/>
    <col min="11" max="11" width="44.5703125" customWidth="1"/>
  </cols>
  <sheetData>
    <row r="1" spans="1:16" ht="12.75" customHeight="1" x14ac:dyDescent="0.2">
      <c r="A1" s="23"/>
      <c r="B1" s="114" t="s">
        <v>254</v>
      </c>
      <c r="C1" s="114"/>
      <c r="D1" s="23"/>
      <c r="E1" s="87"/>
      <c r="F1" s="23"/>
      <c r="G1" s="23"/>
      <c r="H1" s="23"/>
      <c r="J1" s="23"/>
      <c r="L1" s="14"/>
      <c r="M1" s="14"/>
      <c r="N1" s="14"/>
      <c r="O1" s="14"/>
      <c r="P1" s="14"/>
    </row>
    <row r="2" spans="1:16" x14ac:dyDescent="0.2">
      <c r="A2" s="23"/>
      <c r="B2" s="114" t="s">
        <v>252</v>
      </c>
      <c r="C2" s="114"/>
      <c r="D2" s="23"/>
      <c r="E2" s="87"/>
      <c r="F2" s="23"/>
      <c r="G2" s="23"/>
      <c r="H2" s="23"/>
      <c r="I2" s="87"/>
      <c r="J2" s="23"/>
      <c r="K2" s="87"/>
      <c r="L2" s="14"/>
      <c r="M2" s="14"/>
      <c r="N2" s="14"/>
      <c r="O2" s="14"/>
      <c r="P2" s="14"/>
    </row>
    <row r="3" spans="1:16" ht="25.5" customHeight="1" x14ac:dyDescent="0.2">
      <c r="A3" s="23"/>
      <c r="B3" s="114" t="s">
        <v>337</v>
      </c>
      <c r="C3" s="114"/>
      <c r="D3" s="23"/>
      <c r="E3" s="115" t="s">
        <v>248</v>
      </c>
      <c r="F3" s="23"/>
      <c r="G3" s="23"/>
      <c r="H3" s="23"/>
      <c r="I3" s="115" t="s">
        <v>248</v>
      </c>
      <c r="J3" s="23"/>
      <c r="K3" s="115" t="s">
        <v>248</v>
      </c>
      <c r="L3" s="14"/>
      <c r="M3" s="14"/>
      <c r="N3" s="14"/>
      <c r="O3" s="14"/>
      <c r="P3" s="14"/>
    </row>
    <row r="4" spans="1:16" x14ac:dyDescent="0.2">
      <c r="A4" s="23"/>
      <c r="B4" s="114" t="s">
        <v>338</v>
      </c>
      <c r="C4" s="114"/>
      <c r="D4" s="23"/>
      <c r="E4" s="115"/>
      <c r="F4" s="23"/>
      <c r="G4" s="23"/>
      <c r="H4" s="23"/>
      <c r="I4" s="115"/>
      <c r="J4" s="23"/>
      <c r="K4" s="115"/>
      <c r="L4" s="14"/>
      <c r="M4" s="14"/>
      <c r="N4" s="14"/>
      <c r="O4" s="14"/>
      <c r="P4" s="14"/>
    </row>
    <row r="5" spans="1:16" ht="6.75" customHeight="1" thickBot="1" x14ac:dyDescent="0.25">
      <c r="A5" s="23"/>
      <c r="B5" s="24"/>
      <c r="C5" s="25"/>
      <c r="D5" s="23"/>
      <c r="E5" s="23"/>
      <c r="F5" s="23"/>
      <c r="G5" s="23"/>
      <c r="H5" s="23"/>
      <c r="I5" s="93"/>
      <c r="J5" s="23"/>
      <c r="K5" s="23"/>
      <c r="L5" s="14"/>
      <c r="M5" s="14"/>
      <c r="N5" s="14"/>
      <c r="O5" s="14"/>
      <c r="P5" s="14"/>
    </row>
    <row r="6" spans="1:16" x14ac:dyDescent="0.2">
      <c r="A6" s="23"/>
      <c r="B6" s="60"/>
      <c r="C6" s="64" t="s">
        <v>6</v>
      </c>
      <c r="D6" s="23"/>
      <c r="E6" s="35" t="s">
        <v>180</v>
      </c>
      <c r="F6" s="35" t="s">
        <v>177</v>
      </c>
      <c r="G6" s="36" t="s">
        <v>164</v>
      </c>
      <c r="H6" s="35" t="s">
        <v>170</v>
      </c>
      <c r="I6" s="35" t="s">
        <v>176</v>
      </c>
      <c r="J6" s="37" t="s">
        <v>173</v>
      </c>
      <c r="K6" s="66"/>
      <c r="L6" s="14"/>
      <c r="M6" s="14"/>
      <c r="N6" s="14"/>
      <c r="O6" s="14"/>
      <c r="P6" s="14"/>
    </row>
    <row r="7" spans="1:16" x14ac:dyDescent="0.2">
      <c r="A7" s="23"/>
      <c r="B7" s="61" t="s">
        <v>5</v>
      </c>
      <c r="C7" s="59" t="s">
        <v>330</v>
      </c>
      <c r="D7" s="23"/>
      <c r="E7" s="38" t="s">
        <v>178</v>
      </c>
      <c r="F7" s="38" t="s">
        <v>168</v>
      </c>
      <c r="G7" s="39" t="s">
        <v>165</v>
      </c>
      <c r="H7" s="38" t="s">
        <v>331</v>
      </c>
      <c r="I7" s="38" t="s">
        <v>172</v>
      </c>
      <c r="J7" s="40" t="s">
        <v>174</v>
      </c>
      <c r="K7" s="38" t="s">
        <v>247</v>
      </c>
      <c r="L7" s="14"/>
      <c r="M7" s="14"/>
      <c r="N7" s="14"/>
      <c r="O7" s="14"/>
      <c r="P7" s="14"/>
    </row>
    <row r="8" spans="1:16" ht="13.5" thickBot="1" x14ac:dyDescent="0.25">
      <c r="A8" s="23"/>
      <c r="B8" s="62"/>
      <c r="C8" s="65" t="s">
        <v>339</v>
      </c>
      <c r="D8" s="23"/>
      <c r="E8" s="45" t="s">
        <v>179</v>
      </c>
      <c r="F8" s="41" t="s">
        <v>169</v>
      </c>
      <c r="G8" s="42" t="s">
        <v>166</v>
      </c>
      <c r="H8" s="41" t="s">
        <v>167</v>
      </c>
      <c r="I8" s="41" t="s">
        <v>171</v>
      </c>
      <c r="J8" s="43" t="s">
        <v>175</v>
      </c>
      <c r="K8" s="67"/>
      <c r="L8" s="14"/>
      <c r="M8" s="14"/>
      <c r="N8" s="14"/>
      <c r="O8" s="14"/>
      <c r="P8" s="14"/>
    </row>
    <row r="9" spans="1:16" x14ac:dyDescent="0.2">
      <c r="A9" s="23"/>
      <c r="B9" s="125" t="s">
        <v>7</v>
      </c>
      <c r="C9" s="126"/>
      <c r="D9" s="23"/>
      <c r="E9" s="94"/>
      <c r="F9" s="23"/>
      <c r="G9" s="23"/>
      <c r="H9" s="23"/>
      <c r="I9" s="23"/>
      <c r="J9" s="23"/>
      <c r="K9" s="23"/>
      <c r="L9" s="14"/>
      <c r="M9" s="14"/>
      <c r="N9" s="14"/>
      <c r="O9" s="14"/>
      <c r="P9" s="14"/>
    </row>
    <row r="10" spans="1:16" x14ac:dyDescent="0.2">
      <c r="A10" s="23"/>
      <c r="B10" s="127" t="s">
        <v>8</v>
      </c>
      <c r="C10" s="128">
        <v>3346</v>
      </c>
      <c r="D10" s="23"/>
      <c r="E10" s="95"/>
      <c r="F10" s="27"/>
      <c r="G10" s="28"/>
      <c r="H10" s="30"/>
      <c r="I10" s="30"/>
      <c r="J10" s="30"/>
      <c r="K10" s="23"/>
      <c r="L10" s="14"/>
      <c r="M10" s="14"/>
      <c r="N10" s="14"/>
      <c r="O10" s="14"/>
      <c r="P10" s="14"/>
    </row>
    <row r="11" spans="1:16" x14ac:dyDescent="0.2">
      <c r="A11" s="23"/>
      <c r="B11" s="129" t="s">
        <v>9</v>
      </c>
      <c r="C11" s="130">
        <v>164</v>
      </c>
      <c r="D11" s="23"/>
      <c r="E11" s="21"/>
      <c r="F11" s="25">
        <f>IF(E11="YES",C11,0)</f>
        <v>0</v>
      </c>
      <c r="G11" s="28"/>
      <c r="H11" s="30" t="e">
        <f>F11*$G$16</f>
        <v>#DIV/0!</v>
      </c>
      <c r="I11" s="22"/>
      <c r="J11" s="30" t="e">
        <f>H11+I11</f>
        <v>#DIV/0!</v>
      </c>
      <c r="K11" s="54"/>
      <c r="L11" s="14"/>
      <c r="M11" s="14"/>
      <c r="N11" s="14"/>
      <c r="O11" s="14"/>
      <c r="P11" s="14"/>
    </row>
    <row r="12" spans="1:16" x14ac:dyDescent="0.2">
      <c r="A12" s="23"/>
      <c r="B12" s="129" t="s">
        <v>10</v>
      </c>
      <c r="C12" s="130">
        <v>5</v>
      </c>
      <c r="D12" s="23"/>
      <c r="E12" s="21"/>
      <c r="F12" s="25">
        <f>IF(E12="YES",C12,0)</f>
        <v>0</v>
      </c>
      <c r="G12" s="28"/>
      <c r="H12" s="30" t="e">
        <f>F12*$G$16</f>
        <v>#DIV/0!</v>
      </c>
      <c r="I12" s="22"/>
      <c r="J12" s="30" t="e">
        <f>H12+I12</f>
        <v>#DIV/0!</v>
      </c>
      <c r="K12" s="54"/>
      <c r="L12" s="14"/>
      <c r="M12" s="14"/>
      <c r="N12" s="14"/>
      <c r="O12" s="14"/>
      <c r="P12" s="14"/>
    </row>
    <row r="13" spans="1:16" x14ac:dyDescent="0.2">
      <c r="A13" s="23"/>
      <c r="B13" s="129" t="s">
        <v>11</v>
      </c>
      <c r="C13" s="130">
        <v>13</v>
      </c>
      <c r="D13" s="23"/>
      <c r="E13" s="21"/>
      <c r="F13" s="25">
        <f>IF(E13="YES",C13,0)</f>
        <v>0</v>
      </c>
      <c r="G13" s="28"/>
      <c r="H13" s="30" t="e">
        <f>F13*$G$16</f>
        <v>#DIV/0!</v>
      </c>
      <c r="I13" s="52"/>
      <c r="J13" s="30" t="e">
        <f>H13+I13</f>
        <v>#DIV/0!</v>
      </c>
      <c r="K13" s="55"/>
      <c r="L13" s="14"/>
      <c r="M13" s="14"/>
      <c r="N13" s="14"/>
      <c r="O13" s="14"/>
      <c r="P13" s="14"/>
    </row>
    <row r="14" spans="1:16" x14ac:dyDescent="0.2">
      <c r="A14" s="23"/>
      <c r="B14" s="129" t="s">
        <v>332</v>
      </c>
      <c r="C14" s="130">
        <v>93</v>
      </c>
      <c r="D14" s="23"/>
      <c r="E14" s="21"/>
      <c r="F14" s="25">
        <f>IF(E14="YES",C14,0)</f>
        <v>0</v>
      </c>
      <c r="G14" s="28"/>
      <c r="H14" s="30" t="e">
        <f>F14*$G$16</f>
        <v>#DIV/0!</v>
      </c>
      <c r="I14" s="22"/>
      <c r="J14" s="30" t="e">
        <f>H14+I14</f>
        <v>#DIV/0!</v>
      </c>
      <c r="K14" s="54"/>
      <c r="L14" s="14"/>
      <c r="M14" s="14"/>
      <c r="N14" s="14"/>
      <c r="O14" s="14"/>
      <c r="P14" s="14"/>
    </row>
    <row r="15" spans="1:16" x14ac:dyDescent="0.2">
      <c r="A15" s="23"/>
      <c r="B15" s="129" t="s">
        <v>12</v>
      </c>
      <c r="C15" s="130">
        <v>147</v>
      </c>
      <c r="D15" s="23"/>
      <c r="E15" s="21"/>
      <c r="F15" s="25">
        <f>IF(E15="YES",C15,0)</f>
        <v>0</v>
      </c>
      <c r="G15" s="28"/>
      <c r="H15" s="30" t="e">
        <f>F15*$G$16</f>
        <v>#DIV/0!</v>
      </c>
      <c r="I15" s="22"/>
      <c r="J15" s="30" t="e">
        <f>H15+I15</f>
        <v>#DIV/0!</v>
      </c>
      <c r="K15" s="54"/>
      <c r="L15" s="14"/>
      <c r="M15" s="14"/>
      <c r="N15" s="14"/>
      <c r="O15" s="14"/>
      <c r="P15" s="14"/>
    </row>
    <row r="16" spans="1:16" ht="13.5" thickBot="1" x14ac:dyDescent="0.25">
      <c r="A16" s="23"/>
      <c r="B16" s="131" t="s">
        <v>13</v>
      </c>
      <c r="C16" s="132">
        <f>SUM(C10:C15)</f>
        <v>3768</v>
      </c>
      <c r="D16" s="23"/>
      <c r="E16" s="95"/>
      <c r="F16" s="33">
        <f>SUM(F11:F15)</f>
        <v>0</v>
      </c>
      <c r="G16" s="29" t="e">
        <f>'Equitable Share Calculator'!D16</f>
        <v>#DIV/0!</v>
      </c>
      <c r="H16" s="31" t="e">
        <f>SUM(H11:H15)</f>
        <v>#DIV/0!</v>
      </c>
      <c r="I16" s="31">
        <f>SUM(I11:I15)</f>
        <v>0</v>
      </c>
      <c r="J16" s="31" t="e">
        <f>SUM(J11:J15)</f>
        <v>#DIV/0!</v>
      </c>
      <c r="K16" s="56"/>
      <c r="L16" s="14"/>
      <c r="M16" s="14"/>
      <c r="N16" s="14"/>
      <c r="O16" s="14"/>
      <c r="P16" s="14"/>
    </row>
    <row r="17" spans="1:16" x14ac:dyDescent="0.2">
      <c r="A17" s="23"/>
      <c r="B17" s="133" t="s">
        <v>14</v>
      </c>
      <c r="C17" s="134"/>
      <c r="D17" s="23"/>
      <c r="E17" s="95"/>
      <c r="F17" s="27"/>
      <c r="G17" s="28"/>
      <c r="H17" s="30"/>
      <c r="I17" s="30"/>
      <c r="J17" s="30"/>
      <c r="K17" s="56"/>
      <c r="L17" s="14"/>
      <c r="M17" s="14"/>
      <c r="N17" s="14"/>
      <c r="O17" s="14"/>
      <c r="P17" s="14"/>
    </row>
    <row r="18" spans="1:16" x14ac:dyDescent="0.2">
      <c r="A18" s="23"/>
      <c r="B18" s="127" t="s">
        <v>15</v>
      </c>
      <c r="C18" s="135">
        <v>3030</v>
      </c>
      <c r="D18" s="23"/>
      <c r="E18" s="95"/>
      <c r="F18" s="27"/>
      <c r="G18" s="28"/>
      <c r="H18" s="30"/>
      <c r="I18" s="30"/>
      <c r="J18" s="30"/>
      <c r="K18" s="57"/>
      <c r="L18" s="14"/>
      <c r="M18" s="14"/>
      <c r="N18" s="14"/>
      <c r="O18" s="14"/>
      <c r="P18" s="14"/>
    </row>
    <row r="19" spans="1:16" x14ac:dyDescent="0.2">
      <c r="A19" s="23"/>
      <c r="B19" s="129" t="s">
        <v>16</v>
      </c>
      <c r="C19" s="130">
        <v>87</v>
      </c>
      <c r="D19" s="23"/>
      <c r="E19" s="21"/>
      <c r="F19" s="25">
        <f>IF(E19="YES",C19,0)</f>
        <v>0</v>
      </c>
      <c r="G19" s="28"/>
      <c r="H19" s="30" t="e">
        <f>F19*$G$20</f>
        <v>#DIV/0!</v>
      </c>
      <c r="I19" s="22"/>
      <c r="J19" s="30" t="e">
        <f>H19+I19</f>
        <v>#DIV/0!</v>
      </c>
      <c r="K19" s="58"/>
      <c r="L19" s="14"/>
      <c r="M19" s="14"/>
      <c r="N19" s="14"/>
      <c r="O19" s="14"/>
      <c r="P19" s="14"/>
    </row>
    <row r="20" spans="1:16" ht="13.5" thickBot="1" x14ac:dyDescent="0.25">
      <c r="A20" s="23"/>
      <c r="B20" s="136" t="s">
        <v>17</v>
      </c>
      <c r="C20" s="132">
        <f>SUM(C18:C19)</f>
        <v>3117</v>
      </c>
      <c r="D20" s="23"/>
      <c r="E20" s="95"/>
      <c r="F20" s="33">
        <f>SUM(F19)</f>
        <v>0</v>
      </c>
      <c r="G20" s="29" t="e">
        <f>'Equitable Share Calculator'!D16</f>
        <v>#DIV/0!</v>
      </c>
      <c r="H20" s="31" t="e">
        <f>SUM(H19)</f>
        <v>#DIV/0!</v>
      </c>
      <c r="I20" s="31">
        <f>SUM(I19)</f>
        <v>0</v>
      </c>
      <c r="J20" s="31" t="e">
        <f>SUM(J19)</f>
        <v>#DIV/0!</v>
      </c>
      <c r="K20" s="57"/>
      <c r="L20" s="14"/>
      <c r="M20" s="14"/>
      <c r="N20" s="14"/>
      <c r="O20" s="14"/>
      <c r="P20" s="14"/>
    </row>
    <row r="21" spans="1:16" x14ac:dyDescent="0.2">
      <c r="A21" s="23"/>
      <c r="B21" s="133" t="s">
        <v>18</v>
      </c>
      <c r="C21" s="134"/>
      <c r="D21" s="23"/>
      <c r="E21" s="95"/>
      <c r="F21" s="27"/>
      <c r="G21" s="28"/>
      <c r="H21" s="30"/>
      <c r="I21" s="30"/>
      <c r="J21" s="30"/>
      <c r="K21" s="57"/>
      <c r="L21" s="14"/>
      <c r="M21" s="14"/>
      <c r="N21" s="14"/>
      <c r="O21" s="14"/>
      <c r="P21" s="14"/>
    </row>
    <row r="22" spans="1:16" x14ac:dyDescent="0.2">
      <c r="A22" s="23"/>
      <c r="B22" s="127" t="s">
        <v>19</v>
      </c>
      <c r="C22" s="135">
        <v>2083</v>
      </c>
      <c r="D22" s="23"/>
      <c r="E22" s="95"/>
      <c r="F22" s="27"/>
      <c r="G22" s="28"/>
      <c r="H22" s="30"/>
      <c r="I22" s="30"/>
      <c r="J22" s="30"/>
      <c r="K22" s="57"/>
      <c r="L22" s="14"/>
      <c r="M22" s="14"/>
      <c r="N22" s="14"/>
      <c r="O22" s="14"/>
      <c r="P22" s="14"/>
    </row>
    <row r="23" spans="1:16" x14ac:dyDescent="0.2">
      <c r="A23" s="23"/>
      <c r="B23" s="129" t="s">
        <v>20</v>
      </c>
      <c r="C23" s="130">
        <v>41</v>
      </c>
      <c r="D23" s="23"/>
      <c r="E23" s="21"/>
      <c r="F23" s="25">
        <f>IF(E23="YES",C23,0)</f>
        <v>0</v>
      </c>
      <c r="G23" s="28"/>
      <c r="H23" s="30" t="e">
        <f>F23*$G$24</f>
        <v>#DIV/0!</v>
      </c>
      <c r="I23" s="22"/>
      <c r="J23" s="30" t="e">
        <f>H23+I23</f>
        <v>#DIV/0!</v>
      </c>
      <c r="K23" s="58"/>
      <c r="L23" s="14"/>
      <c r="M23" s="14"/>
      <c r="N23" s="14"/>
      <c r="O23" s="14"/>
      <c r="P23" s="14"/>
    </row>
    <row r="24" spans="1:16" ht="13.5" thickBot="1" x14ac:dyDescent="0.25">
      <c r="A24" s="23"/>
      <c r="B24" s="131" t="s">
        <v>21</v>
      </c>
      <c r="C24" s="132">
        <f>SUM(C22:C23)</f>
        <v>2124</v>
      </c>
      <c r="D24" s="23"/>
      <c r="E24" s="95"/>
      <c r="F24" s="33">
        <f>SUM(F23:F23)</f>
        <v>0</v>
      </c>
      <c r="G24" s="29" t="e">
        <f>'Equitable Share Calculator'!D16</f>
        <v>#DIV/0!</v>
      </c>
      <c r="H24" s="31" t="e">
        <f>SUM(H23:H23)</f>
        <v>#DIV/0!</v>
      </c>
      <c r="I24" s="31">
        <f>SUM(I23:I23)</f>
        <v>0</v>
      </c>
      <c r="J24" s="31" t="e">
        <f>SUM(J23:J23)</f>
        <v>#DIV/0!</v>
      </c>
      <c r="K24" s="57"/>
      <c r="L24" s="14"/>
      <c r="M24" s="14"/>
      <c r="N24" s="14"/>
      <c r="O24" s="14"/>
      <c r="P24" s="14"/>
    </row>
    <row r="25" spans="1:16" x14ac:dyDescent="0.2">
      <c r="A25" s="23"/>
      <c r="B25" s="137" t="s">
        <v>344</v>
      </c>
      <c r="C25" s="134"/>
      <c r="D25" s="23"/>
      <c r="E25" s="95"/>
      <c r="F25" s="27"/>
      <c r="G25" s="28"/>
      <c r="H25" s="30"/>
      <c r="I25" s="30"/>
      <c r="J25" s="30"/>
      <c r="K25" s="57"/>
      <c r="L25" s="14"/>
      <c r="M25" s="14"/>
      <c r="N25" s="14"/>
      <c r="O25" s="14"/>
      <c r="P25" s="14"/>
    </row>
    <row r="26" spans="1:16" x14ac:dyDescent="0.2">
      <c r="A26" s="23"/>
      <c r="B26" s="138" t="s">
        <v>345</v>
      </c>
      <c r="C26" s="139">
        <v>3066</v>
      </c>
      <c r="D26" s="23"/>
      <c r="E26" s="95"/>
      <c r="F26" s="27"/>
      <c r="G26" s="28"/>
      <c r="H26" s="30"/>
      <c r="I26" s="30"/>
      <c r="J26" s="30"/>
      <c r="K26" s="57"/>
      <c r="L26" s="14"/>
      <c r="M26" s="14"/>
      <c r="N26" s="14"/>
      <c r="O26" s="14"/>
      <c r="P26" s="14"/>
    </row>
    <row r="27" spans="1:16" x14ac:dyDescent="0.2">
      <c r="A27" s="23"/>
      <c r="B27" s="129" t="s">
        <v>22</v>
      </c>
      <c r="C27" s="140">
        <v>110</v>
      </c>
      <c r="D27" s="23"/>
      <c r="E27" s="21"/>
      <c r="F27" s="25">
        <f>IF(E27="YES",C27,0)</f>
        <v>0</v>
      </c>
      <c r="G27" s="28"/>
      <c r="H27" s="30" t="e">
        <f>F27*G28</f>
        <v>#DIV/0!</v>
      </c>
      <c r="I27" s="22"/>
      <c r="J27" s="30" t="e">
        <f>H27+I27</f>
        <v>#DIV/0!</v>
      </c>
      <c r="K27" s="58"/>
      <c r="L27" s="14"/>
      <c r="M27" s="14"/>
      <c r="N27" s="14"/>
      <c r="O27" s="14"/>
      <c r="P27" s="14"/>
    </row>
    <row r="28" spans="1:16" ht="13.5" thickBot="1" x14ac:dyDescent="0.25">
      <c r="A28" s="23"/>
      <c r="B28" s="131" t="s">
        <v>346</v>
      </c>
      <c r="C28" s="132">
        <f>SUM(C26:C27)</f>
        <v>3176</v>
      </c>
      <c r="D28" s="23"/>
      <c r="E28" s="95"/>
      <c r="F28" s="33">
        <f>SUM(F27)</f>
        <v>0</v>
      </c>
      <c r="G28" s="29" t="e">
        <f>'Equitable Share Calculator'!D16</f>
        <v>#DIV/0!</v>
      </c>
      <c r="H28" s="31" t="e">
        <f>SUM(H27)</f>
        <v>#DIV/0!</v>
      </c>
      <c r="I28" s="31">
        <f>SUM(I27)</f>
        <v>0</v>
      </c>
      <c r="J28" s="31" t="e">
        <f>SUM(J27)</f>
        <v>#DIV/0!</v>
      </c>
      <c r="K28" s="57"/>
      <c r="L28" s="14"/>
      <c r="M28" s="14"/>
      <c r="N28" s="14"/>
      <c r="O28" s="14"/>
      <c r="P28" s="14"/>
    </row>
    <row r="29" spans="1:16" x14ac:dyDescent="0.2">
      <c r="A29" s="23"/>
      <c r="B29" s="137" t="s">
        <v>23</v>
      </c>
      <c r="C29" s="134"/>
      <c r="D29" s="23"/>
      <c r="E29" s="95"/>
      <c r="F29" s="27"/>
      <c r="G29" s="28"/>
      <c r="H29" s="30"/>
      <c r="I29" s="30"/>
      <c r="J29" s="30"/>
      <c r="K29" s="57"/>
      <c r="L29" s="14"/>
      <c r="M29" s="14"/>
      <c r="N29" s="14"/>
      <c r="O29" s="14"/>
      <c r="P29" s="14"/>
    </row>
    <row r="30" spans="1:16" x14ac:dyDescent="0.2">
      <c r="A30" s="23"/>
      <c r="B30" s="138" t="s">
        <v>24</v>
      </c>
      <c r="C30" s="139">
        <v>4267</v>
      </c>
      <c r="D30" s="23"/>
      <c r="E30" s="95"/>
      <c r="F30" s="27"/>
      <c r="G30" s="28"/>
      <c r="H30" s="30"/>
      <c r="I30" s="30"/>
      <c r="J30" s="30"/>
      <c r="K30" s="57"/>
      <c r="L30" s="14"/>
      <c r="M30" s="14"/>
      <c r="N30" s="14"/>
      <c r="O30" s="14"/>
      <c r="P30" s="14"/>
    </row>
    <row r="31" spans="1:16" x14ac:dyDescent="0.2">
      <c r="A31" s="23"/>
      <c r="B31" s="141" t="s">
        <v>25</v>
      </c>
      <c r="C31" s="130">
        <v>133</v>
      </c>
      <c r="D31" s="26"/>
      <c r="E31" s="46"/>
      <c r="F31" s="25">
        <f>IF(E31="YES",C31,0)</f>
        <v>0</v>
      </c>
      <c r="G31" s="28"/>
      <c r="H31" s="30" t="e">
        <f>F31*$G$34</f>
        <v>#DIV/0!</v>
      </c>
      <c r="I31" s="22"/>
      <c r="J31" s="30" t="e">
        <f>H31+I31</f>
        <v>#DIV/0!</v>
      </c>
      <c r="K31" s="58"/>
      <c r="L31" s="14"/>
      <c r="M31" s="14"/>
      <c r="N31" s="14"/>
      <c r="O31" s="14"/>
      <c r="P31" s="14"/>
    </row>
    <row r="32" spans="1:16" x14ac:dyDescent="0.2">
      <c r="A32" s="23"/>
      <c r="B32" s="141" t="s">
        <v>279</v>
      </c>
      <c r="C32" s="130">
        <v>0</v>
      </c>
      <c r="D32" s="23"/>
      <c r="E32" s="21"/>
      <c r="F32" s="25">
        <f>IF(E32="YES",C32,0)</f>
        <v>0</v>
      </c>
      <c r="G32" s="28"/>
      <c r="H32" s="30" t="e">
        <f>F32*$G$34</f>
        <v>#DIV/0!</v>
      </c>
      <c r="I32" s="22"/>
      <c r="J32" s="30" t="e">
        <f>H32+I32</f>
        <v>#DIV/0!</v>
      </c>
      <c r="K32" s="58"/>
      <c r="L32" s="14"/>
      <c r="M32" s="14"/>
      <c r="N32" s="14"/>
      <c r="O32" s="14"/>
      <c r="P32" s="14"/>
    </row>
    <row r="33" spans="1:16" x14ac:dyDescent="0.2">
      <c r="A33" s="23"/>
      <c r="B33" s="141" t="s">
        <v>295</v>
      </c>
      <c r="C33" s="130">
        <v>42</v>
      </c>
      <c r="D33" s="23"/>
      <c r="E33" s="21"/>
      <c r="F33" s="25">
        <f>IF(E33="YES",C33,0)</f>
        <v>0</v>
      </c>
      <c r="G33" s="28"/>
      <c r="H33" s="30" t="e">
        <f>F33*$G$34</f>
        <v>#DIV/0!</v>
      </c>
      <c r="I33" s="22"/>
      <c r="J33" s="30" t="e">
        <f>H33+I33</f>
        <v>#DIV/0!</v>
      </c>
      <c r="K33" s="58"/>
      <c r="L33" s="14"/>
      <c r="M33" s="14"/>
      <c r="N33" s="14"/>
      <c r="O33" s="14"/>
      <c r="P33" s="14"/>
    </row>
    <row r="34" spans="1:16" ht="13.5" thickBot="1" x14ac:dyDescent="0.25">
      <c r="A34" s="23"/>
      <c r="B34" s="136" t="s">
        <v>26</v>
      </c>
      <c r="C34" s="142">
        <f>SUM(C30:C33)</f>
        <v>4442</v>
      </c>
      <c r="D34" s="23"/>
      <c r="E34" s="95"/>
      <c r="F34" s="33">
        <f>SUM(F31:F33)</f>
        <v>0</v>
      </c>
      <c r="G34" s="29" t="e">
        <f>'Equitable Share Calculator'!D16</f>
        <v>#DIV/0!</v>
      </c>
      <c r="H34" s="31" t="e">
        <f>SUM(H31:H33)</f>
        <v>#DIV/0!</v>
      </c>
      <c r="I34" s="31">
        <f>SUM(I31:I33)</f>
        <v>0</v>
      </c>
      <c r="J34" s="31" t="e">
        <f>SUM(J31:J33)</f>
        <v>#DIV/0!</v>
      </c>
      <c r="K34" s="57"/>
      <c r="L34" s="14"/>
      <c r="M34" s="14"/>
      <c r="N34" s="14"/>
      <c r="O34" s="14"/>
      <c r="P34" s="14"/>
    </row>
    <row r="35" spans="1:16" x14ac:dyDescent="0.2">
      <c r="A35" s="23"/>
      <c r="B35" s="137" t="s">
        <v>27</v>
      </c>
      <c r="C35" s="134"/>
      <c r="D35" s="23"/>
      <c r="E35" s="95"/>
      <c r="F35" s="27"/>
      <c r="G35" s="28"/>
      <c r="H35" s="30"/>
      <c r="I35" s="30"/>
      <c r="J35" s="30"/>
      <c r="K35" s="57"/>
      <c r="L35" s="14"/>
      <c r="M35" s="14"/>
      <c r="N35" s="14"/>
      <c r="O35" s="14"/>
      <c r="P35" s="14"/>
    </row>
    <row r="36" spans="1:16" x14ac:dyDescent="0.2">
      <c r="A36" s="23"/>
      <c r="B36" s="143" t="s">
        <v>28</v>
      </c>
      <c r="C36" s="135">
        <v>10275</v>
      </c>
      <c r="D36" s="23"/>
      <c r="E36" s="95"/>
      <c r="F36" s="27"/>
      <c r="G36" s="28"/>
      <c r="H36" s="30"/>
      <c r="I36" s="30"/>
      <c r="J36" s="30"/>
      <c r="K36" s="57"/>
      <c r="L36" s="14"/>
      <c r="M36" s="14"/>
      <c r="N36" s="14"/>
      <c r="O36" s="14"/>
      <c r="P36" s="14"/>
    </row>
    <row r="37" spans="1:16" x14ac:dyDescent="0.2">
      <c r="A37" s="23"/>
      <c r="B37" s="143" t="s">
        <v>153</v>
      </c>
      <c r="C37" s="144">
        <v>18</v>
      </c>
      <c r="D37" s="23"/>
      <c r="E37" s="21"/>
      <c r="F37" s="25">
        <f t="shared" ref="F37:F42" si="0">IF(E37="YES",C37,0)</f>
        <v>0</v>
      </c>
      <c r="G37" s="28"/>
      <c r="H37" s="30" t="e">
        <f t="shared" ref="H37:H42" si="1">F37*$G$43</f>
        <v>#DIV/0!</v>
      </c>
      <c r="I37" s="22"/>
      <c r="J37" s="30" t="e">
        <f t="shared" ref="J37:J42" si="2">H37+I37</f>
        <v>#DIV/0!</v>
      </c>
      <c r="K37" s="58"/>
      <c r="L37" s="14"/>
      <c r="M37" s="14"/>
      <c r="N37" s="14"/>
      <c r="O37" s="14"/>
      <c r="P37" s="14"/>
    </row>
    <row r="38" spans="1:16" x14ac:dyDescent="0.2">
      <c r="A38" s="23"/>
      <c r="B38" s="143" t="s">
        <v>280</v>
      </c>
      <c r="C38" s="144">
        <v>21</v>
      </c>
      <c r="D38" s="23"/>
      <c r="E38" s="21"/>
      <c r="F38" s="25">
        <f t="shared" si="0"/>
        <v>0</v>
      </c>
      <c r="G38" s="28"/>
      <c r="H38" s="30" t="e">
        <f t="shared" si="1"/>
        <v>#DIV/0!</v>
      </c>
      <c r="I38" s="22"/>
      <c r="J38" s="30" t="e">
        <f t="shared" si="2"/>
        <v>#DIV/0!</v>
      </c>
      <c r="K38" s="58"/>
      <c r="L38" s="14"/>
      <c r="M38" s="14"/>
      <c r="N38" s="14"/>
      <c r="O38" s="14"/>
      <c r="P38" s="14"/>
    </row>
    <row r="39" spans="1:16" x14ac:dyDescent="0.2">
      <c r="A39" s="23"/>
      <c r="B39" s="141" t="s">
        <v>29</v>
      </c>
      <c r="C39" s="130">
        <v>252</v>
      </c>
      <c r="D39" s="23"/>
      <c r="E39" s="21"/>
      <c r="F39" s="25">
        <f t="shared" si="0"/>
        <v>0</v>
      </c>
      <c r="G39" s="28"/>
      <c r="H39" s="30" t="e">
        <f t="shared" si="1"/>
        <v>#DIV/0!</v>
      </c>
      <c r="I39" s="22"/>
      <c r="J39" s="30" t="e">
        <f t="shared" si="2"/>
        <v>#DIV/0!</v>
      </c>
      <c r="K39" s="58"/>
      <c r="L39" s="14"/>
      <c r="M39" s="14"/>
      <c r="N39" s="14"/>
      <c r="O39" s="14"/>
      <c r="P39" s="14"/>
    </row>
    <row r="40" spans="1:16" x14ac:dyDescent="0.2">
      <c r="A40" s="23"/>
      <c r="B40" s="141" t="s">
        <v>300</v>
      </c>
      <c r="C40" s="145">
        <v>0</v>
      </c>
      <c r="D40" s="26"/>
      <c r="E40" s="46"/>
      <c r="F40" s="25">
        <f t="shared" si="0"/>
        <v>0</v>
      </c>
      <c r="G40" s="28"/>
      <c r="H40" s="30" t="e">
        <f t="shared" si="1"/>
        <v>#DIV/0!</v>
      </c>
      <c r="I40" s="22"/>
      <c r="J40" s="30" t="e">
        <f t="shared" si="2"/>
        <v>#DIV/0!</v>
      </c>
      <c r="K40" s="58"/>
      <c r="L40" s="14"/>
      <c r="M40" s="14"/>
      <c r="N40" s="14"/>
      <c r="O40" s="14"/>
      <c r="P40" s="14"/>
    </row>
    <row r="41" spans="1:16" x14ac:dyDescent="0.2">
      <c r="A41" s="23"/>
      <c r="B41" s="141" t="s">
        <v>30</v>
      </c>
      <c r="C41" s="130">
        <v>143</v>
      </c>
      <c r="D41" s="23"/>
      <c r="E41" s="21"/>
      <c r="F41" s="25">
        <f t="shared" si="0"/>
        <v>0</v>
      </c>
      <c r="G41" s="28"/>
      <c r="H41" s="30" t="e">
        <f t="shared" si="1"/>
        <v>#DIV/0!</v>
      </c>
      <c r="I41" s="22"/>
      <c r="J41" s="30" t="e">
        <f t="shared" si="2"/>
        <v>#DIV/0!</v>
      </c>
      <c r="K41" s="58"/>
      <c r="L41" s="14"/>
      <c r="M41" s="14"/>
      <c r="N41" s="14"/>
      <c r="O41" s="14"/>
      <c r="P41" s="14"/>
    </row>
    <row r="42" spans="1:16" x14ac:dyDescent="0.2">
      <c r="A42" s="23"/>
      <c r="B42" s="141" t="s">
        <v>31</v>
      </c>
      <c r="C42" s="130">
        <v>125</v>
      </c>
      <c r="D42" s="26"/>
      <c r="E42" s="46"/>
      <c r="F42" s="25">
        <f t="shared" si="0"/>
        <v>0</v>
      </c>
      <c r="G42" s="28"/>
      <c r="H42" s="30" t="e">
        <f t="shared" si="1"/>
        <v>#DIV/0!</v>
      </c>
      <c r="I42" s="22"/>
      <c r="J42" s="30" t="e">
        <f t="shared" si="2"/>
        <v>#DIV/0!</v>
      </c>
      <c r="K42" s="58"/>
      <c r="L42" s="14"/>
      <c r="M42" s="14"/>
      <c r="N42" s="14"/>
      <c r="O42" s="14"/>
      <c r="P42" s="14"/>
    </row>
    <row r="43" spans="1:16" ht="13.5" thickBot="1" x14ac:dyDescent="0.25">
      <c r="A43" s="23"/>
      <c r="B43" s="136" t="s">
        <v>32</v>
      </c>
      <c r="C43" s="132">
        <f>SUM(C36:C42)</f>
        <v>10834</v>
      </c>
      <c r="D43" s="26"/>
      <c r="E43" s="44"/>
      <c r="F43" s="33">
        <f>SUM(F37:F42)</f>
        <v>0</v>
      </c>
      <c r="G43" s="29" t="e">
        <f>'Equitable Share Calculator'!D16</f>
        <v>#DIV/0!</v>
      </c>
      <c r="H43" s="31" t="e">
        <f>SUM(H37:H42)</f>
        <v>#DIV/0!</v>
      </c>
      <c r="I43" s="31">
        <f>SUM(I37:I42)</f>
        <v>0</v>
      </c>
      <c r="J43" s="31" t="e">
        <f>SUM(J37:J42)</f>
        <v>#DIV/0!</v>
      </c>
      <c r="K43" s="57"/>
      <c r="L43" s="14"/>
      <c r="M43" s="14"/>
      <c r="N43" s="14"/>
      <c r="O43" s="14"/>
      <c r="P43" s="14"/>
    </row>
    <row r="44" spans="1:16" x14ac:dyDescent="0.2">
      <c r="A44" s="23"/>
      <c r="B44" s="137" t="s">
        <v>33</v>
      </c>
      <c r="C44" s="134"/>
      <c r="D44" s="26"/>
      <c r="E44" s="44"/>
      <c r="F44" s="27"/>
      <c r="G44" s="28"/>
      <c r="H44" s="30"/>
      <c r="I44" s="30"/>
      <c r="J44" s="30"/>
      <c r="K44" s="57"/>
      <c r="L44" s="14"/>
      <c r="M44" s="14"/>
      <c r="N44" s="14"/>
      <c r="O44" s="14"/>
      <c r="P44" s="14"/>
    </row>
    <row r="45" spans="1:16" x14ac:dyDescent="0.2">
      <c r="A45" s="23"/>
      <c r="B45" s="146" t="s">
        <v>34</v>
      </c>
      <c r="C45" s="140">
        <v>4510</v>
      </c>
      <c r="D45" s="26"/>
      <c r="E45" s="44"/>
      <c r="F45" s="27"/>
      <c r="G45" s="28"/>
      <c r="H45" s="30"/>
      <c r="I45" s="30"/>
      <c r="J45" s="30"/>
      <c r="K45" s="57"/>
      <c r="L45" s="14"/>
      <c r="M45" s="14"/>
      <c r="N45" s="14"/>
      <c r="O45" s="14"/>
      <c r="P45" s="14"/>
    </row>
    <row r="46" spans="1:16" x14ac:dyDescent="0.2">
      <c r="A46" s="23"/>
      <c r="B46" s="146" t="s">
        <v>281</v>
      </c>
      <c r="C46" s="130">
        <v>51</v>
      </c>
      <c r="D46" s="26"/>
      <c r="E46" s="46"/>
      <c r="F46" s="25">
        <f>IF(E46="YES",C46,0)</f>
        <v>0</v>
      </c>
      <c r="G46" s="28"/>
      <c r="H46" s="30" t="e">
        <f>F46*$G$48</f>
        <v>#DIV/0!</v>
      </c>
      <c r="I46" s="22"/>
      <c r="J46" s="30" t="e">
        <f>H46+I46</f>
        <v>#DIV/0!</v>
      </c>
      <c r="K46" s="58"/>
      <c r="L46" s="14"/>
      <c r="M46" s="14"/>
      <c r="N46" s="14"/>
      <c r="O46" s="14"/>
      <c r="P46" s="14"/>
    </row>
    <row r="47" spans="1:16" x14ac:dyDescent="0.2">
      <c r="A47" s="23"/>
      <c r="B47" s="146" t="s">
        <v>35</v>
      </c>
      <c r="C47" s="130">
        <v>193</v>
      </c>
      <c r="D47" s="26"/>
      <c r="E47" s="46"/>
      <c r="F47" s="25">
        <f>IF(E47="YES",C47,0)</f>
        <v>0</v>
      </c>
      <c r="G47" s="28"/>
      <c r="H47" s="30" t="e">
        <f>F47*$G$48</f>
        <v>#DIV/0!</v>
      </c>
      <c r="I47" s="22"/>
      <c r="J47" s="30" t="e">
        <f>H47+I47</f>
        <v>#DIV/0!</v>
      </c>
      <c r="K47" s="58"/>
      <c r="L47" s="14"/>
      <c r="M47" s="14"/>
      <c r="N47" s="14"/>
      <c r="O47" s="14"/>
      <c r="P47" s="14"/>
    </row>
    <row r="48" spans="1:16" ht="13.5" thickBot="1" x14ac:dyDescent="0.25">
      <c r="A48" s="23"/>
      <c r="B48" s="136" t="s">
        <v>36</v>
      </c>
      <c r="C48" s="142">
        <f>SUM(C45:C47)</f>
        <v>4754</v>
      </c>
      <c r="D48" s="26"/>
      <c r="E48" s="44"/>
      <c r="F48" s="33">
        <f>SUM(F46:F47)</f>
        <v>0</v>
      </c>
      <c r="G48" s="29" t="e">
        <f>'Equitable Share Calculator'!D16</f>
        <v>#DIV/0!</v>
      </c>
      <c r="H48" s="31" t="e">
        <f>SUM(H46:H47)</f>
        <v>#DIV/0!</v>
      </c>
      <c r="I48" s="31">
        <f>SUM(I46:I47)</f>
        <v>0</v>
      </c>
      <c r="J48" s="31" t="e">
        <f>SUM(J46:J47)</f>
        <v>#DIV/0!</v>
      </c>
      <c r="K48" s="57"/>
      <c r="L48" s="14"/>
      <c r="M48" s="14"/>
      <c r="N48" s="14"/>
      <c r="O48" s="14"/>
      <c r="P48" s="14"/>
    </row>
    <row r="49" spans="1:16" x14ac:dyDescent="0.2">
      <c r="A49" s="23"/>
      <c r="B49" s="133" t="s">
        <v>37</v>
      </c>
      <c r="C49" s="134"/>
      <c r="D49" s="26"/>
      <c r="E49" s="44"/>
      <c r="F49" s="27"/>
      <c r="G49" s="28"/>
      <c r="H49" s="30"/>
      <c r="I49" s="30"/>
      <c r="J49" s="30"/>
      <c r="K49" s="57"/>
      <c r="L49" s="14"/>
      <c r="M49" s="14"/>
      <c r="N49" s="14"/>
      <c r="O49" s="14"/>
      <c r="P49" s="14"/>
    </row>
    <row r="50" spans="1:16" x14ac:dyDescent="0.2">
      <c r="A50" s="23"/>
      <c r="B50" s="127" t="s">
        <v>38</v>
      </c>
      <c r="C50" s="135">
        <v>2496</v>
      </c>
      <c r="D50" s="26"/>
      <c r="E50" s="44"/>
      <c r="F50" s="27"/>
      <c r="G50" s="28"/>
      <c r="H50" s="30"/>
      <c r="I50" s="30"/>
      <c r="J50" s="30"/>
      <c r="K50" s="57"/>
      <c r="L50" s="14"/>
      <c r="M50" s="14"/>
      <c r="N50" s="14"/>
      <c r="O50" s="14"/>
      <c r="P50" s="14"/>
    </row>
    <row r="51" spans="1:16" x14ac:dyDescent="0.2">
      <c r="A51" s="23"/>
      <c r="B51" s="129" t="s">
        <v>39</v>
      </c>
      <c r="C51" s="130">
        <v>0</v>
      </c>
      <c r="D51" s="26"/>
      <c r="E51" s="46"/>
      <c r="F51" s="25">
        <f t="shared" ref="F51:F54" si="3">IF(E51="YES",C51,0)</f>
        <v>0</v>
      </c>
      <c r="G51" s="28"/>
      <c r="H51" s="30" t="e">
        <f>F51*$G$55</f>
        <v>#DIV/0!</v>
      </c>
      <c r="I51" s="22"/>
      <c r="J51" s="30" t="e">
        <f t="shared" ref="J51:J54" si="4">H51+I51</f>
        <v>#DIV/0!</v>
      </c>
      <c r="K51" s="58"/>
      <c r="L51" s="14"/>
      <c r="M51" s="14"/>
      <c r="N51" s="14"/>
      <c r="O51" s="14"/>
      <c r="P51" s="14"/>
    </row>
    <row r="52" spans="1:16" x14ac:dyDescent="0.2">
      <c r="A52" s="23"/>
      <c r="B52" s="129" t="s">
        <v>40</v>
      </c>
      <c r="C52" s="130">
        <v>212</v>
      </c>
      <c r="D52" s="26"/>
      <c r="E52" s="46"/>
      <c r="F52" s="25">
        <f t="shared" si="3"/>
        <v>0</v>
      </c>
      <c r="G52" s="28"/>
      <c r="H52" s="30" t="e">
        <f>F52*$G$55</f>
        <v>#DIV/0!</v>
      </c>
      <c r="I52" s="22"/>
      <c r="J52" s="30" t="e">
        <f t="shared" si="4"/>
        <v>#DIV/0!</v>
      </c>
      <c r="K52" s="58"/>
      <c r="L52" s="14"/>
      <c r="M52" s="14"/>
      <c r="N52" s="14"/>
      <c r="O52" s="14"/>
      <c r="P52" s="14"/>
    </row>
    <row r="53" spans="1:16" x14ac:dyDescent="0.2">
      <c r="A53" s="23"/>
      <c r="B53" s="129" t="s">
        <v>307</v>
      </c>
      <c r="C53" s="130">
        <v>36</v>
      </c>
      <c r="D53" s="26"/>
      <c r="E53" s="46"/>
      <c r="F53" s="25">
        <f t="shared" si="3"/>
        <v>0</v>
      </c>
      <c r="G53" s="28"/>
      <c r="H53" s="30" t="e">
        <f>F53*$G$55</f>
        <v>#DIV/0!</v>
      </c>
      <c r="I53" s="22"/>
      <c r="J53" s="30" t="e">
        <f t="shared" si="4"/>
        <v>#DIV/0!</v>
      </c>
      <c r="K53" s="58"/>
      <c r="L53" s="14"/>
      <c r="M53" s="14"/>
      <c r="N53" s="14"/>
      <c r="O53" s="14"/>
      <c r="P53" s="14"/>
    </row>
    <row r="54" spans="1:16" x14ac:dyDescent="0.2">
      <c r="A54" s="23"/>
      <c r="B54" s="129" t="s">
        <v>41</v>
      </c>
      <c r="C54" s="130">
        <v>10</v>
      </c>
      <c r="D54" s="26"/>
      <c r="E54" s="46"/>
      <c r="F54" s="25">
        <f t="shared" si="3"/>
        <v>0</v>
      </c>
      <c r="G54" s="28"/>
      <c r="H54" s="30" t="e">
        <f>F54*$G$55</f>
        <v>#DIV/0!</v>
      </c>
      <c r="I54" s="22"/>
      <c r="J54" s="30" t="e">
        <f t="shared" si="4"/>
        <v>#DIV/0!</v>
      </c>
      <c r="K54" s="58"/>
      <c r="L54" s="14"/>
      <c r="M54" s="14"/>
      <c r="N54" s="14"/>
      <c r="O54" s="14"/>
      <c r="P54" s="14"/>
    </row>
    <row r="55" spans="1:16" ht="13.5" thickBot="1" x14ac:dyDescent="0.25">
      <c r="A55" s="23"/>
      <c r="B55" s="136" t="s">
        <v>42</v>
      </c>
      <c r="C55" s="132">
        <f>SUM(C50:C54)</f>
        <v>2754</v>
      </c>
      <c r="D55" s="26"/>
      <c r="E55" s="44"/>
      <c r="F55" s="33">
        <f>SUM(F51:F54)</f>
        <v>0</v>
      </c>
      <c r="G55" s="29" t="e">
        <f>'Equitable Share Calculator'!D16</f>
        <v>#DIV/0!</v>
      </c>
      <c r="H55" s="31" t="e">
        <f>SUM(H51:H54)</f>
        <v>#DIV/0!</v>
      </c>
      <c r="I55" s="31">
        <f>SUM(I51:I54)</f>
        <v>0</v>
      </c>
      <c r="J55" s="31" t="e">
        <f>SUM(J51:J54)</f>
        <v>#DIV/0!</v>
      </c>
      <c r="K55" s="57"/>
      <c r="L55" s="14"/>
      <c r="M55" s="14"/>
      <c r="N55" s="14"/>
      <c r="O55" s="14"/>
      <c r="P55" s="14"/>
    </row>
    <row r="56" spans="1:16" x14ac:dyDescent="0.2">
      <c r="A56" s="23"/>
      <c r="B56" s="133" t="s">
        <v>43</v>
      </c>
      <c r="C56" s="134"/>
      <c r="D56" s="26"/>
      <c r="E56" s="44"/>
      <c r="F56" s="27"/>
      <c r="G56" s="28"/>
      <c r="H56" s="30"/>
      <c r="I56" s="30"/>
      <c r="J56" s="30"/>
      <c r="K56" s="57"/>
      <c r="L56" s="14"/>
      <c r="M56" s="14"/>
      <c r="N56" s="14"/>
      <c r="O56" s="14"/>
      <c r="P56" s="14"/>
    </row>
    <row r="57" spans="1:16" x14ac:dyDescent="0.2">
      <c r="A57" s="23"/>
      <c r="B57" s="127" t="s">
        <v>44</v>
      </c>
      <c r="C57" s="135">
        <v>4868</v>
      </c>
      <c r="D57" s="26"/>
      <c r="E57" s="44"/>
      <c r="F57" s="27"/>
      <c r="G57" s="28"/>
      <c r="H57" s="30"/>
      <c r="I57" s="30"/>
      <c r="J57" s="30"/>
      <c r="K57" s="57"/>
      <c r="L57" s="14"/>
      <c r="M57" s="14"/>
      <c r="N57" s="14"/>
      <c r="O57" s="14"/>
      <c r="P57" s="14"/>
    </row>
    <row r="58" spans="1:16" x14ac:dyDescent="0.2">
      <c r="A58" s="23"/>
      <c r="B58" s="129" t="s">
        <v>45</v>
      </c>
      <c r="C58" s="130">
        <v>52</v>
      </c>
      <c r="D58" s="26"/>
      <c r="E58" s="46"/>
      <c r="F58" s="25">
        <f t="shared" ref="F58:F65" si="5">IF(E58="YES",C58,0)</f>
        <v>0</v>
      </c>
      <c r="G58" s="28"/>
      <c r="H58" s="30" t="e">
        <f t="shared" ref="H58:H65" si="6">F58*$G$66</f>
        <v>#DIV/0!</v>
      </c>
      <c r="I58" s="22"/>
      <c r="J58" s="30" t="e">
        <f t="shared" ref="J58:J65" si="7">H58+I58</f>
        <v>#DIV/0!</v>
      </c>
      <c r="K58" s="58"/>
      <c r="L58" s="14"/>
      <c r="M58" s="14"/>
      <c r="N58" s="14"/>
      <c r="O58" s="14"/>
      <c r="P58" s="14"/>
    </row>
    <row r="59" spans="1:16" x14ac:dyDescent="0.2">
      <c r="A59" s="23"/>
      <c r="B59" s="129" t="s">
        <v>340</v>
      </c>
      <c r="C59" s="130">
        <v>0</v>
      </c>
      <c r="D59" s="26"/>
      <c r="E59" s="46"/>
      <c r="F59" s="25">
        <f t="shared" si="5"/>
        <v>0</v>
      </c>
      <c r="G59" s="28"/>
      <c r="H59" s="30" t="e">
        <f t="shared" si="6"/>
        <v>#DIV/0!</v>
      </c>
      <c r="I59" s="22"/>
      <c r="J59" s="30" t="e">
        <f t="shared" si="7"/>
        <v>#DIV/0!</v>
      </c>
      <c r="K59" s="58"/>
      <c r="L59" s="14"/>
      <c r="M59" s="14"/>
      <c r="N59" s="14"/>
      <c r="O59" s="14"/>
      <c r="P59" s="14"/>
    </row>
    <row r="60" spans="1:16" x14ac:dyDescent="0.2">
      <c r="A60" s="23"/>
      <c r="B60" s="129" t="s">
        <v>46</v>
      </c>
      <c r="C60" s="130">
        <v>202</v>
      </c>
      <c r="D60" s="26"/>
      <c r="E60" s="46"/>
      <c r="F60" s="25">
        <f t="shared" si="5"/>
        <v>0</v>
      </c>
      <c r="G60" s="28"/>
      <c r="H60" s="30" t="e">
        <f t="shared" si="6"/>
        <v>#DIV/0!</v>
      </c>
      <c r="I60" s="22"/>
      <c r="J60" s="30" t="e">
        <f t="shared" si="7"/>
        <v>#DIV/0!</v>
      </c>
      <c r="K60" s="58"/>
      <c r="L60" s="14"/>
      <c r="M60" s="14"/>
      <c r="N60" s="14"/>
      <c r="O60" s="14"/>
      <c r="P60" s="14"/>
    </row>
    <row r="61" spans="1:16" x14ac:dyDescent="0.2">
      <c r="A61" s="23"/>
      <c r="B61" s="129" t="s">
        <v>47</v>
      </c>
      <c r="C61" s="130">
        <v>125</v>
      </c>
      <c r="D61" s="26"/>
      <c r="E61" s="46"/>
      <c r="F61" s="25">
        <f t="shared" si="5"/>
        <v>0</v>
      </c>
      <c r="G61" s="28"/>
      <c r="H61" s="30" t="e">
        <f t="shared" si="6"/>
        <v>#DIV/0!</v>
      </c>
      <c r="I61" s="22"/>
      <c r="J61" s="30" t="e">
        <f t="shared" si="7"/>
        <v>#DIV/0!</v>
      </c>
      <c r="K61" s="58"/>
      <c r="L61" s="14"/>
      <c r="M61" s="14"/>
      <c r="N61" s="14"/>
      <c r="O61" s="14"/>
      <c r="P61" s="14"/>
    </row>
    <row r="62" spans="1:16" x14ac:dyDescent="0.2">
      <c r="A62" s="23"/>
      <c r="B62" s="129" t="s">
        <v>48</v>
      </c>
      <c r="C62" s="130">
        <v>138</v>
      </c>
      <c r="D62" s="26"/>
      <c r="E62" s="46"/>
      <c r="F62" s="25">
        <f t="shared" si="5"/>
        <v>0</v>
      </c>
      <c r="G62" s="28"/>
      <c r="H62" s="30" t="e">
        <f t="shared" si="6"/>
        <v>#DIV/0!</v>
      </c>
      <c r="I62" s="22"/>
      <c r="J62" s="30" t="e">
        <f t="shared" si="7"/>
        <v>#DIV/0!</v>
      </c>
      <c r="K62" s="58"/>
      <c r="L62" s="14"/>
      <c r="M62" s="14"/>
      <c r="N62" s="14"/>
      <c r="O62" s="14"/>
      <c r="P62" s="14"/>
    </row>
    <row r="63" spans="1:16" x14ac:dyDescent="0.2">
      <c r="A63" s="23"/>
      <c r="B63" s="129" t="s">
        <v>49</v>
      </c>
      <c r="C63" s="130">
        <v>420</v>
      </c>
      <c r="D63" s="26"/>
      <c r="E63" s="46"/>
      <c r="F63" s="25">
        <f t="shared" si="5"/>
        <v>0</v>
      </c>
      <c r="G63" s="28"/>
      <c r="H63" s="30" t="e">
        <f t="shared" si="6"/>
        <v>#DIV/0!</v>
      </c>
      <c r="I63" s="22"/>
      <c r="J63" s="30" t="e">
        <f t="shared" si="7"/>
        <v>#DIV/0!</v>
      </c>
      <c r="K63" s="58"/>
      <c r="L63" s="14"/>
      <c r="M63" s="14"/>
      <c r="N63" s="14"/>
      <c r="O63" s="14"/>
      <c r="P63" s="14"/>
    </row>
    <row r="64" spans="1:16" x14ac:dyDescent="0.2">
      <c r="A64" s="23"/>
      <c r="B64" s="129" t="s">
        <v>50</v>
      </c>
      <c r="C64" s="130">
        <v>320</v>
      </c>
      <c r="D64" s="26"/>
      <c r="E64" s="46"/>
      <c r="F64" s="25">
        <f t="shared" si="5"/>
        <v>0</v>
      </c>
      <c r="G64" s="28"/>
      <c r="H64" s="30" t="e">
        <f t="shared" si="6"/>
        <v>#DIV/0!</v>
      </c>
      <c r="I64" s="22"/>
      <c r="J64" s="30" t="e">
        <f t="shared" si="7"/>
        <v>#DIV/0!</v>
      </c>
      <c r="K64" s="58"/>
      <c r="L64" s="14"/>
      <c r="M64" s="14"/>
      <c r="N64" s="14"/>
      <c r="O64" s="14"/>
      <c r="P64" s="14"/>
    </row>
    <row r="65" spans="1:16" x14ac:dyDescent="0.2">
      <c r="A65" s="23"/>
      <c r="B65" s="129" t="s">
        <v>51</v>
      </c>
      <c r="C65" s="130">
        <v>0</v>
      </c>
      <c r="D65" s="26"/>
      <c r="E65" s="46"/>
      <c r="F65" s="25">
        <f t="shared" si="5"/>
        <v>0</v>
      </c>
      <c r="G65" s="28"/>
      <c r="H65" s="30" t="e">
        <f t="shared" si="6"/>
        <v>#DIV/0!</v>
      </c>
      <c r="I65" s="22"/>
      <c r="J65" s="30" t="e">
        <f t="shared" si="7"/>
        <v>#DIV/0!</v>
      </c>
      <c r="K65" s="58"/>
      <c r="L65" s="14"/>
      <c r="M65" s="14"/>
      <c r="N65" s="14"/>
      <c r="O65" s="14"/>
      <c r="P65" s="14"/>
    </row>
    <row r="66" spans="1:16" ht="13.5" thickBot="1" x14ac:dyDescent="0.25">
      <c r="A66" s="23"/>
      <c r="B66" s="136" t="s">
        <v>52</v>
      </c>
      <c r="C66" s="132">
        <f>SUM(C57:C65)</f>
        <v>6125</v>
      </c>
      <c r="D66" s="26"/>
      <c r="E66" s="44"/>
      <c r="F66" s="33">
        <f>SUM(F58:F65)</f>
        <v>0</v>
      </c>
      <c r="G66" s="29" t="e">
        <f>'Equitable Share Calculator'!D16</f>
        <v>#DIV/0!</v>
      </c>
      <c r="H66" s="31" t="e">
        <f>SUM(H58:H65)</f>
        <v>#DIV/0!</v>
      </c>
      <c r="I66" s="31">
        <f>SUM(I58:I65)</f>
        <v>0</v>
      </c>
      <c r="J66" s="31" t="e">
        <f>SUM(J58:J65)</f>
        <v>#DIV/0!</v>
      </c>
      <c r="K66" s="57"/>
      <c r="L66" s="14"/>
      <c r="M66" s="14"/>
      <c r="N66" s="14"/>
      <c r="O66" s="14"/>
      <c r="P66" s="14"/>
    </row>
    <row r="67" spans="1:16" ht="13.5" hidden="1" thickBot="1" x14ac:dyDescent="0.25">
      <c r="A67" s="23"/>
      <c r="B67" s="133" t="s">
        <v>53</v>
      </c>
      <c r="C67" s="134"/>
      <c r="D67" s="26"/>
      <c r="E67" s="44"/>
      <c r="F67" s="27"/>
      <c r="G67" s="28"/>
      <c r="H67" s="30"/>
      <c r="I67" s="30"/>
      <c r="J67" s="30"/>
      <c r="K67" s="57"/>
      <c r="L67" s="14"/>
      <c r="M67" s="14"/>
      <c r="N67" s="14"/>
      <c r="O67" s="14"/>
      <c r="P67" s="14"/>
    </row>
    <row r="68" spans="1:16" ht="13.5" hidden="1" thickBot="1" x14ac:dyDescent="0.25">
      <c r="A68" s="23"/>
      <c r="B68" s="127" t="s">
        <v>54</v>
      </c>
      <c r="C68" s="135">
        <v>1520</v>
      </c>
      <c r="D68" s="26"/>
      <c r="E68" s="44"/>
      <c r="F68" s="27"/>
      <c r="G68" s="28"/>
      <c r="H68" s="30"/>
      <c r="I68" s="30"/>
      <c r="J68" s="30"/>
      <c r="K68" s="57"/>
      <c r="L68" s="14"/>
      <c r="M68" s="14"/>
      <c r="N68" s="14"/>
      <c r="O68" s="14"/>
      <c r="P68" s="14"/>
    </row>
    <row r="69" spans="1:16" ht="13.5" hidden="1" thickBot="1" x14ac:dyDescent="0.25">
      <c r="A69" s="23"/>
      <c r="B69" s="147" t="s">
        <v>156</v>
      </c>
      <c r="C69" s="130">
        <v>0</v>
      </c>
      <c r="D69" s="26"/>
      <c r="E69" s="46"/>
      <c r="F69" s="25">
        <f>IF(E69="YES",C69,0)</f>
        <v>0</v>
      </c>
      <c r="G69" s="28"/>
      <c r="H69" s="30" t="e">
        <f>F69*$G$70</f>
        <v>#DIV/0!</v>
      </c>
      <c r="I69" s="22"/>
      <c r="J69" s="30" t="e">
        <f>H69+I69</f>
        <v>#DIV/0!</v>
      </c>
      <c r="K69" s="58"/>
      <c r="L69" s="14"/>
      <c r="M69" s="14"/>
      <c r="N69" s="14"/>
      <c r="O69" s="14"/>
      <c r="P69" s="14"/>
    </row>
    <row r="70" spans="1:16" ht="13.5" hidden="1" thickBot="1" x14ac:dyDescent="0.25">
      <c r="A70" s="23"/>
      <c r="B70" s="136" t="s">
        <v>55</v>
      </c>
      <c r="C70" s="132">
        <f>SUM(C68:C69)</f>
        <v>1520</v>
      </c>
      <c r="D70" s="26"/>
      <c r="E70" s="44"/>
      <c r="F70" s="33">
        <f>SUM(F69:F69)</f>
        <v>0</v>
      </c>
      <c r="G70" s="29" t="e">
        <f>'[1]Equitable Share Calculator'!$D$16</f>
        <v>#DIV/0!</v>
      </c>
      <c r="H70" s="31" t="e">
        <f>SUM(H69:H69)</f>
        <v>#DIV/0!</v>
      </c>
      <c r="I70" s="31">
        <f>SUM(I69:I69)</f>
        <v>0</v>
      </c>
      <c r="J70" s="31" t="e">
        <f>SUM(J69:J69)</f>
        <v>#DIV/0!</v>
      </c>
      <c r="K70" s="57"/>
      <c r="L70" s="14"/>
      <c r="M70" s="14"/>
      <c r="N70" s="14"/>
      <c r="O70" s="14"/>
      <c r="P70" s="14"/>
    </row>
    <row r="71" spans="1:16" x14ac:dyDescent="0.2">
      <c r="A71" s="23"/>
      <c r="B71" s="137" t="s">
        <v>157</v>
      </c>
      <c r="C71" s="134"/>
      <c r="D71" s="26"/>
      <c r="E71" s="44"/>
      <c r="F71" s="27"/>
      <c r="G71" s="28"/>
      <c r="H71" s="30"/>
      <c r="I71" s="30"/>
      <c r="J71" s="30"/>
      <c r="K71" s="57"/>
      <c r="L71" s="14"/>
      <c r="M71" s="14"/>
      <c r="N71" s="14"/>
      <c r="O71" s="14"/>
      <c r="P71" s="14"/>
    </row>
    <row r="72" spans="1:16" x14ac:dyDescent="0.2">
      <c r="A72" s="23"/>
      <c r="B72" s="138" t="s">
        <v>158</v>
      </c>
      <c r="C72" s="139">
        <v>1383</v>
      </c>
      <c r="D72" s="26"/>
      <c r="E72" s="44"/>
      <c r="F72" s="27"/>
      <c r="G72" s="28"/>
      <c r="H72" s="30"/>
      <c r="I72" s="30"/>
      <c r="J72" s="30"/>
      <c r="K72" s="57"/>
      <c r="L72" s="14"/>
      <c r="M72" s="14"/>
      <c r="N72" s="14"/>
      <c r="O72" s="14"/>
      <c r="P72" s="14"/>
    </row>
    <row r="73" spans="1:16" x14ac:dyDescent="0.2">
      <c r="A73" s="23"/>
      <c r="B73" s="146" t="s">
        <v>56</v>
      </c>
      <c r="C73" s="130">
        <v>44</v>
      </c>
      <c r="D73" s="26"/>
      <c r="E73" s="44"/>
      <c r="F73" s="25">
        <f>IF(E73="YES",C73,0)</f>
        <v>0</v>
      </c>
      <c r="G73" s="28"/>
      <c r="H73" s="30" t="e">
        <f>F73*$G$74</f>
        <v>#DIV/0!</v>
      </c>
      <c r="I73" s="22"/>
      <c r="J73" s="30" t="e">
        <f>H73+I73</f>
        <v>#DIV/0!</v>
      </c>
      <c r="K73" s="58"/>
      <c r="L73" s="14"/>
      <c r="M73" s="14"/>
      <c r="N73" s="14"/>
      <c r="O73" s="14"/>
      <c r="P73" s="14"/>
    </row>
    <row r="74" spans="1:16" ht="13.5" thickBot="1" x14ac:dyDescent="0.25">
      <c r="A74" s="23"/>
      <c r="B74" s="136" t="s">
        <v>277</v>
      </c>
      <c r="C74" s="142">
        <f>SUM(C72:C73)</f>
        <v>1427</v>
      </c>
      <c r="D74" s="26"/>
      <c r="E74" s="44"/>
      <c r="F74" s="33">
        <f>SUM(F73)</f>
        <v>0</v>
      </c>
      <c r="G74" s="29" t="e">
        <f>'Equitable Share Calculator'!D16</f>
        <v>#DIV/0!</v>
      </c>
      <c r="H74" s="31" t="e">
        <f>SUM(H73)</f>
        <v>#DIV/0!</v>
      </c>
      <c r="I74" s="31">
        <f>SUM(I73)</f>
        <v>0</v>
      </c>
      <c r="J74" s="31" t="e">
        <f>SUM(J73)</f>
        <v>#DIV/0!</v>
      </c>
      <c r="K74" s="57"/>
      <c r="L74" s="14"/>
      <c r="M74" s="14"/>
      <c r="N74" s="14"/>
      <c r="O74" s="14"/>
      <c r="P74" s="14"/>
    </row>
    <row r="75" spans="1:16" x14ac:dyDescent="0.2">
      <c r="A75" s="23"/>
      <c r="B75" s="133" t="s">
        <v>57</v>
      </c>
      <c r="C75" s="134"/>
      <c r="D75" s="26"/>
      <c r="E75" s="44"/>
      <c r="F75" s="27"/>
      <c r="G75" s="28"/>
      <c r="H75" s="30"/>
      <c r="I75" s="30"/>
      <c r="J75" s="30"/>
      <c r="K75" s="57"/>
      <c r="L75" s="14"/>
      <c r="M75" s="14"/>
      <c r="N75" s="14"/>
      <c r="O75" s="14"/>
      <c r="P75" s="14"/>
    </row>
    <row r="76" spans="1:16" x14ac:dyDescent="0.2">
      <c r="A76" s="23"/>
      <c r="B76" s="127" t="s">
        <v>58</v>
      </c>
      <c r="C76" s="135">
        <v>3002</v>
      </c>
      <c r="D76" s="26"/>
      <c r="E76" s="44"/>
      <c r="F76" s="27"/>
      <c r="G76" s="28"/>
      <c r="H76" s="30"/>
      <c r="I76" s="30"/>
      <c r="J76" s="30"/>
      <c r="K76" s="57"/>
      <c r="L76" s="14"/>
      <c r="M76" s="14"/>
      <c r="N76" s="14"/>
      <c r="O76" s="14"/>
      <c r="P76" s="14"/>
    </row>
    <row r="77" spans="1:16" x14ac:dyDescent="0.2">
      <c r="A77" s="23"/>
      <c r="B77" s="129" t="s">
        <v>59</v>
      </c>
      <c r="C77" s="130">
        <v>121</v>
      </c>
      <c r="D77" s="26"/>
      <c r="E77" s="46"/>
      <c r="F77" s="25">
        <f>IF(E77="YES",C77,0)</f>
        <v>0</v>
      </c>
      <c r="G77" s="28"/>
      <c r="H77" s="30" t="e">
        <f>F77*$G$79</f>
        <v>#DIV/0!</v>
      </c>
      <c r="I77" s="22"/>
      <c r="J77" s="30" t="e">
        <f>H77+I77</f>
        <v>#DIV/0!</v>
      </c>
      <c r="K77" s="58"/>
      <c r="L77" s="14"/>
      <c r="M77" s="14"/>
      <c r="N77" s="14"/>
      <c r="O77" s="14"/>
      <c r="P77" s="14"/>
    </row>
    <row r="78" spans="1:16" x14ac:dyDescent="0.2">
      <c r="A78" s="23"/>
      <c r="B78" s="129" t="s">
        <v>60</v>
      </c>
      <c r="C78" s="130">
        <v>120</v>
      </c>
      <c r="D78" s="26"/>
      <c r="E78" s="46"/>
      <c r="F78" s="25">
        <f>IF(E78="YES",C78,0)</f>
        <v>0</v>
      </c>
      <c r="G78" s="28"/>
      <c r="H78" s="30" t="e">
        <f>F78*$G$79</f>
        <v>#DIV/0!</v>
      </c>
      <c r="I78" s="22"/>
      <c r="J78" s="30" t="e">
        <f>H78+I78</f>
        <v>#DIV/0!</v>
      </c>
      <c r="K78" s="58"/>
      <c r="L78" s="14"/>
      <c r="M78" s="14"/>
      <c r="N78" s="14"/>
      <c r="O78" s="14"/>
      <c r="P78" s="14"/>
    </row>
    <row r="79" spans="1:16" ht="13.5" thickBot="1" x14ac:dyDescent="0.25">
      <c r="A79" s="23"/>
      <c r="B79" s="136" t="s">
        <v>61</v>
      </c>
      <c r="C79" s="132">
        <f>SUM(C76:C78)</f>
        <v>3243</v>
      </c>
      <c r="D79" s="26"/>
      <c r="E79" s="44"/>
      <c r="F79" s="33">
        <f>SUM(F77:F78)</f>
        <v>0</v>
      </c>
      <c r="G79" s="29" t="e">
        <f>'Equitable Share Calculator'!D16</f>
        <v>#DIV/0!</v>
      </c>
      <c r="H79" s="31" t="e">
        <f>SUM(H77:H78)</f>
        <v>#DIV/0!</v>
      </c>
      <c r="I79" s="31">
        <f>SUM(I77:I78)</f>
        <v>0</v>
      </c>
      <c r="J79" s="31" t="e">
        <f>SUM(J77:J78)</f>
        <v>#DIV/0!</v>
      </c>
      <c r="K79" s="57"/>
      <c r="L79" s="14"/>
      <c r="M79" s="14"/>
      <c r="N79" s="14"/>
      <c r="O79" s="14"/>
      <c r="P79" s="14"/>
    </row>
    <row r="80" spans="1:16" x14ac:dyDescent="0.2">
      <c r="A80" s="23"/>
      <c r="B80" s="137" t="s">
        <v>310</v>
      </c>
      <c r="C80" s="134"/>
      <c r="D80" s="26"/>
      <c r="E80" s="44"/>
      <c r="F80" s="27"/>
      <c r="G80" s="28"/>
      <c r="H80" s="30"/>
      <c r="I80" s="30"/>
      <c r="J80" s="30"/>
      <c r="K80" s="57"/>
      <c r="L80" s="14"/>
      <c r="M80" s="14"/>
      <c r="N80" s="14"/>
      <c r="O80" s="14"/>
      <c r="P80" s="14"/>
    </row>
    <row r="81" spans="1:16" x14ac:dyDescent="0.2">
      <c r="A81" s="23"/>
      <c r="B81" s="143" t="s">
        <v>311</v>
      </c>
      <c r="C81" s="135">
        <v>3137</v>
      </c>
      <c r="D81" s="26"/>
      <c r="E81" s="44"/>
      <c r="F81" s="27"/>
      <c r="G81" s="28"/>
      <c r="H81" s="30"/>
      <c r="I81" s="30"/>
      <c r="J81" s="30"/>
      <c r="K81" s="57"/>
      <c r="L81" s="14"/>
      <c r="M81" s="14"/>
      <c r="N81" s="14"/>
      <c r="O81" s="14"/>
      <c r="P81" s="14"/>
    </row>
    <row r="82" spans="1:16" x14ac:dyDescent="0.2">
      <c r="A82" s="23"/>
      <c r="B82" s="141" t="s">
        <v>312</v>
      </c>
      <c r="C82" s="145">
        <v>24</v>
      </c>
      <c r="D82" s="26"/>
      <c r="E82" s="46"/>
      <c r="F82" s="25">
        <f>IF(E82="YES",C82,0)</f>
        <v>0</v>
      </c>
      <c r="G82" s="28"/>
      <c r="H82" s="30">
        <f>F82*$G$105</f>
        <v>0</v>
      </c>
      <c r="I82" s="22"/>
      <c r="J82" s="30">
        <f>H82+I82</f>
        <v>0</v>
      </c>
      <c r="K82" s="58"/>
      <c r="L82" s="14"/>
      <c r="M82" s="14"/>
      <c r="N82" s="14"/>
      <c r="O82" s="14"/>
      <c r="P82" s="14"/>
    </row>
    <row r="83" spans="1:16" ht="13.5" thickBot="1" x14ac:dyDescent="0.25">
      <c r="A83" s="23"/>
      <c r="B83" s="136" t="s">
        <v>313</v>
      </c>
      <c r="C83" s="132">
        <f>SUM(C81:C82)</f>
        <v>3161</v>
      </c>
      <c r="D83" s="26"/>
      <c r="E83" s="44"/>
      <c r="F83" s="33">
        <f>SUM(F82:F82)</f>
        <v>0</v>
      </c>
      <c r="G83" s="29" t="e">
        <f>'Equitable Share Calculator'!D16</f>
        <v>#DIV/0!</v>
      </c>
      <c r="H83" s="31">
        <f>SUM(H82:H82)</f>
        <v>0</v>
      </c>
      <c r="I83" s="31">
        <f>SUM(I82:I82)</f>
        <v>0</v>
      </c>
      <c r="J83" s="31">
        <f>SUM(J82:J82)</f>
        <v>0</v>
      </c>
      <c r="K83" s="57"/>
      <c r="L83" s="14"/>
      <c r="M83" s="14"/>
      <c r="N83" s="14"/>
      <c r="O83" s="14"/>
      <c r="P83" s="14"/>
    </row>
    <row r="84" spans="1:16" x14ac:dyDescent="0.2">
      <c r="A84" s="23"/>
      <c r="B84" s="137" t="s">
        <v>62</v>
      </c>
      <c r="C84" s="134"/>
      <c r="D84" s="26"/>
      <c r="E84" s="44"/>
      <c r="F84" s="27"/>
      <c r="G84" s="28"/>
      <c r="H84" s="30"/>
      <c r="I84" s="30"/>
      <c r="J84" s="30"/>
      <c r="K84" s="57"/>
      <c r="L84" s="14"/>
      <c r="M84" s="14"/>
      <c r="N84" s="14"/>
      <c r="O84" s="14"/>
      <c r="P84" s="14"/>
    </row>
    <row r="85" spans="1:16" x14ac:dyDescent="0.2">
      <c r="A85" s="23"/>
      <c r="B85" s="143" t="s">
        <v>63</v>
      </c>
      <c r="C85" s="135">
        <v>1942</v>
      </c>
      <c r="D85" s="26"/>
      <c r="E85" s="44"/>
      <c r="F85" s="27"/>
      <c r="G85" s="28"/>
      <c r="H85" s="30"/>
      <c r="I85" s="30"/>
      <c r="J85" s="30"/>
      <c r="K85" s="57"/>
      <c r="L85" s="14"/>
      <c r="M85" s="14"/>
      <c r="N85" s="14"/>
      <c r="O85" s="14"/>
      <c r="P85" s="14"/>
    </row>
    <row r="86" spans="1:16" x14ac:dyDescent="0.2">
      <c r="A86" s="23"/>
      <c r="B86" s="141" t="s">
        <v>64</v>
      </c>
      <c r="C86" s="130">
        <v>94</v>
      </c>
      <c r="D86" s="26"/>
      <c r="E86" s="46"/>
      <c r="F86" s="25">
        <f>IF(E86="YES",C86,0)</f>
        <v>0</v>
      </c>
      <c r="G86" s="28"/>
      <c r="H86" s="30" t="e">
        <f>F86*$G$89</f>
        <v>#DIV/0!</v>
      </c>
      <c r="I86" s="22"/>
      <c r="J86" s="30" t="e">
        <f>H86+I86</f>
        <v>#DIV/0!</v>
      </c>
      <c r="K86" s="58"/>
      <c r="L86" s="14"/>
      <c r="M86" s="14"/>
      <c r="N86" s="14"/>
      <c r="O86" s="14"/>
      <c r="P86" s="14"/>
    </row>
    <row r="87" spans="1:16" x14ac:dyDescent="0.2">
      <c r="A87" s="23"/>
      <c r="B87" s="141" t="s">
        <v>65</v>
      </c>
      <c r="C87" s="130">
        <v>0</v>
      </c>
      <c r="D87" s="26"/>
      <c r="E87" s="46"/>
      <c r="F87" s="25">
        <f>IF(E87="YES",C87,0)</f>
        <v>0</v>
      </c>
      <c r="G87" s="28"/>
      <c r="H87" s="30" t="e">
        <f>F87*$G$89</f>
        <v>#DIV/0!</v>
      </c>
      <c r="I87" s="22"/>
      <c r="J87" s="30" t="e">
        <f>H87+I87</f>
        <v>#DIV/0!</v>
      </c>
      <c r="K87" s="58"/>
      <c r="L87" s="14"/>
      <c r="M87" s="14"/>
      <c r="N87" s="14"/>
      <c r="O87" s="14"/>
      <c r="P87" s="14"/>
    </row>
    <row r="88" spans="1:16" x14ac:dyDescent="0.2">
      <c r="A88" s="23"/>
      <c r="B88" s="141" t="s">
        <v>66</v>
      </c>
      <c r="C88" s="130">
        <v>380</v>
      </c>
      <c r="D88" s="26"/>
      <c r="E88" s="46"/>
      <c r="F88" s="25">
        <f>IF(E88="YES",C88,0)</f>
        <v>0</v>
      </c>
      <c r="G88" s="28"/>
      <c r="H88" s="30" t="e">
        <f>F88*$G$89</f>
        <v>#DIV/0!</v>
      </c>
      <c r="I88" s="22"/>
      <c r="J88" s="30" t="e">
        <f>H88+I88</f>
        <v>#DIV/0!</v>
      </c>
      <c r="K88" s="58"/>
      <c r="L88" s="14"/>
      <c r="M88" s="14"/>
      <c r="N88" s="14"/>
      <c r="O88" s="14"/>
      <c r="P88" s="14"/>
    </row>
    <row r="89" spans="1:16" ht="13.5" thickBot="1" x14ac:dyDescent="0.25">
      <c r="A89" s="23"/>
      <c r="B89" s="136" t="s">
        <v>67</v>
      </c>
      <c r="C89" s="132">
        <f>SUM(C85:C88)</f>
        <v>2416</v>
      </c>
      <c r="D89" s="26"/>
      <c r="E89" s="44"/>
      <c r="F89" s="33">
        <f>SUM(F86:F88)</f>
        <v>0</v>
      </c>
      <c r="G89" s="29" t="e">
        <f>'Equitable Share Calculator'!D16</f>
        <v>#DIV/0!</v>
      </c>
      <c r="H89" s="31" t="e">
        <f>SUM(H86:H88)</f>
        <v>#DIV/0!</v>
      </c>
      <c r="I89" s="31">
        <f>SUM(I86:I88)</f>
        <v>0</v>
      </c>
      <c r="J89" s="31" t="e">
        <f>SUM(J86:J88)</f>
        <v>#DIV/0!</v>
      </c>
      <c r="K89" s="57"/>
      <c r="L89" s="14"/>
      <c r="M89" s="14"/>
      <c r="N89" s="14"/>
      <c r="O89" s="14"/>
      <c r="P89" s="14"/>
    </row>
    <row r="90" spans="1:16" x14ac:dyDescent="0.2">
      <c r="A90" s="23"/>
      <c r="B90" s="133" t="s">
        <v>151</v>
      </c>
      <c r="C90" s="134"/>
      <c r="D90" s="26"/>
      <c r="E90" s="44"/>
      <c r="F90" s="27"/>
      <c r="G90" s="28"/>
      <c r="H90" s="30"/>
      <c r="I90" s="30"/>
      <c r="J90" s="30"/>
      <c r="K90" s="57"/>
      <c r="L90" s="14"/>
      <c r="M90" s="14"/>
      <c r="N90" s="14"/>
      <c r="O90" s="14"/>
      <c r="P90" s="14"/>
    </row>
    <row r="91" spans="1:16" x14ac:dyDescent="0.2">
      <c r="A91" s="23"/>
      <c r="B91" s="127" t="s">
        <v>152</v>
      </c>
      <c r="C91" s="135">
        <v>1155</v>
      </c>
      <c r="D91" s="26"/>
      <c r="E91" s="44"/>
      <c r="F91" s="27"/>
      <c r="G91" s="28"/>
      <c r="H91" s="30"/>
      <c r="I91" s="30"/>
      <c r="J91" s="30"/>
      <c r="K91" s="57"/>
      <c r="L91" s="14"/>
      <c r="M91" s="14"/>
      <c r="N91" s="14"/>
      <c r="O91" s="14"/>
      <c r="P91" s="14"/>
    </row>
    <row r="92" spans="1:16" x14ac:dyDescent="0.2">
      <c r="A92" s="23"/>
      <c r="B92" s="129" t="s">
        <v>117</v>
      </c>
      <c r="C92" s="130">
        <v>0</v>
      </c>
      <c r="D92" s="26"/>
      <c r="E92" s="46"/>
      <c r="F92" s="25">
        <f>IF(E92="YES",C92,0)</f>
        <v>0</v>
      </c>
      <c r="G92" s="28"/>
      <c r="H92" s="30" t="e">
        <f>F92*$G$95</f>
        <v>#DIV/0!</v>
      </c>
      <c r="I92" s="22"/>
      <c r="J92" s="30" t="e">
        <f>H92+I92</f>
        <v>#DIV/0!</v>
      </c>
      <c r="K92" s="58"/>
      <c r="L92" s="14"/>
      <c r="M92" s="14"/>
      <c r="N92" s="14"/>
      <c r="O92" s="14"/>
      <c r="P92" s="14"/>
    </row>
    <row r="93" spans="1:16" x14ac:dyDescent="0.2">
      <c r="A93" s="23"/>
      <c r="B93" s="129" t="s">
        <v>349</v>
      </c>
      <c r="C93" s="130">
        <v>0</v>
      </c>
      <c r="D93" s="26"/>
      <c r="E93" s="46"/>
      <c r="F93" s="25">
        <f>IF(E93="YES",C93,0)</f>
        <v>0</v>
      </c>
      <c r="G93" s="28"/>
      <c r="H93" s="30" t="e">
        <f>F93*$G$95</f>
        <v>#DIV/0!</v>
      </c>
      <c r="I93" s="22"/>
      <c r="J93" s="30" t="e">
        <f>H93+I93</f>
        <v>#DIV/0!</v>
      </c>
      <c r="K93" s="58"/>
      <c r="L93" s="14"/>
      <c r="M93" s="14"/>
      <c r="N93" s="14"/>
      <c r="O93" s="14"/>
      <c r="P93" s="14"/>
    </row>
    <row r="94" spans="1:16" x14ac:dyDescent="0.2">
      <c r="A94" s="23"/>
      <c r="B94" s="129" t="s">
        <v>334</v>
      </c>
      <c r="C94" s="130">
        <v>53</v>
      </c>
      <c r="D94" s="26"/>
      <c r="E94" s="46"/>
      <c r="F94" s="25">
        <f>IF(E94="YES",C94,0)</f>
        <v>0</v>
      </c>
      <c r="G94" s="28"/>
      <c r="H94" s="30" t="e">
        <f>F94*$G$95</f>
        <v>#DIV/0!</v>
      </c>
      <c r="I94" s="22"/>
      <c r="J94" s="30" t="e">
        <f>H94+I94</f>
        <v>#DIV/0!</v>
      </c>
      <c r="K94" s="58"/>
      <c r="L94" s="14"/>
      <c r="M94" s="14"/>
      <c r="N94" s="14"/>
      <c r="O94" s="14"/>
      <c r="P94" s="14"/>
    </row>
    <row r="95" spans="1:16" ht="13.5" thickBot="1" x14ac:dyDescent="0.25">
      <c r="A95" s="23"/>
      <c r="B95" s="136" t="s">
        <v>154</v>
      </c>
      <c r="C95" s="132">
        <f>SUM(C91:C94)</f>
        <v>1208</v>
      </c>
      <c r="D95" s="26"/>
      <c r="E95" s="44"/>
      <c r="F95" s="33">
        <f>SUM(F92:F94)</f>
        <v>0</v>
      </c>
      <c r="G95" s="29" t="e">
        <f>'Equitable Share Calculator'!D16</f>
        <v>#DIV/0!</v>
      </c>
      <c r="H95" s="31" t="e">
        <f>SUM(H92:H94)</f>
        <v>#DIV/0!</v>
      </c>
      <c r="I95" s="31">
        <f>SUM(I92:I94)</f>
        <v>0</v>
      </c>
      <c r="J95" s="31" t="e">
        <f>SUM(J92:J94)</f>
        <v>#DIV/0!</v>
      </c>
      <c r="K95" s="57"/>
      <c r="L95" s="14"/>
      <c r="M95" s="14"/>
      <c r="N95" s="14"/>
      <c r="O95" s="14"/>
      <c r="P95" s="14"/>
    </row>
    <row r="96" spans="1:16" x14ac:dyDescent="0.2">
      <c r="A96" s="23"/>
      <c r="B96" s="133" t="s">
        <v>68</v>
      </c>
      <c r="C96" s="134"/>
      <c r="D96" s="26"/>
      <c r="E96" s="44"/>
      <c r="F96" s="27"/>
      <c r="G96" s="28"/>
      <c r="H96" s="30"/>
      <c r="I96" s="30"/>
      <c r="J96" s="30"/>
      <c r="K96" s="57"/>
      <c r="L96" s="14"/>
      <c r="M96" s="14"/>
      <c r="N96" s="14"/>
      <c r="O96" s="14"/>
      <c r="P96" s="14"/>
    </row>
    <row r="97" spans="1:16" x14ac:dyDescent="0.2">
      <c r="A97" s="23"/>
      <c r="B97" s="127" t="s">
        <v>69</v>
      </c>
      <c r="C97" s="135">
        <v>1978</v>
      </c>
      <c r="D97" s="26"/>
      <c r="E97" s="44"/>
      <c r="F97" s="27"/>
      <c r="G97" s="28"/>
      <c r="H97" s="30"/>
      <c r="I97" s="30"/>
      <c r="J97" s="30"/>
      <c r="K97" s="57"/>
      <c r="L97" s="14"/>
      <c r="M97" s="14"/>
      <c r="N97" s="14"/>
      <c r="O97" s="14"/>
      <c r="P97" s="14"/>
    </row>
    <row r="98" spans="1:16" x14ac:dyDescent="0.2">
      <c r="A98" s="23"/>
      <c r="B98" s="129" t="s">
        <v>70</v>
      </c>
      <c r="C98" s="130">
        <v>163</v>
      </c>
      <c r="D98" s="26"/>
      <c r="E98" s="46"/>
      <c r="F98" s="25">
        <f>IF(E98="YES",C98,0)</f>
        <v>0</v>
      </c>
      <c r="G98" s="28"/>
      <c r="H98" s="30" t="e">
        <f>F98*$G$99</f>
        <v>#DIV/0!</v>
      </c>
      <c r="I98" s="22"/>
      <c r="J98" s="30" t="e">
        <f>H98+I98</f>
        <v>#DIV/0!</v>
      </c>
      <c r="K98" s="58"/>
      <c r="L98" s="14"/>
      <c r="M98" s="14"/>
      <c r="N98" s="14"/>
      <c r="O98" s="14"/>
      <c r="P98" s="14"/>
    </row>
    <row r="99" spans="1:16" ht="13.5" thickBot="1" x14ac:dyDescent="0.25">
      <c r="A99" s="23"/>
      <c r="B99" s="136" t="s">
        <v>71</v>
      </c>
      <c r="C99" s="132">
        <f>SUM(C97:C98)</f>
        <v>2141</v>
      </c>
      <c r="D99" s="26"/>
      <c r="E99" s="44"/>
      <c r="F99" s="33">
        <f>SUM(F98:F98)</f>
        <v>0</v>
      </c>
      <c r="G99" s="29" t="e">
        <f>'Equitable Share Calculator'!D16</f>
        <v>#DIV/0!</v>
      </c>
      <c r="H99" s="31" t="e">
        <f>SUM(H98:H98)</f>
        <v>#DIV/0!</v>
      </c>
      <c r="I99" s="31">
        <f>SUM(I98:I98)</f>
        <v>0</v>
      </c>
      <c r="J99" s="31" t="e">
        <f>SUM(J98:J98)</f>
        <v>#DIV/0!</v>
      </c>
      <c r="K99" s="57"/>
      <c r="L99" s="14"/>
      <c r="M99" s="14"/>
      <c r="N99" s="14"/>
      <c r="O99" s="14"/>
      <c r="P99" s="14"/>
    </row>
    <row r="100" spans="1:16" x14ac:dyDescent="0.2">
      <c r="A100" s="23"/>
      <c r="B100" s="133" t="s">
        <v>72</v>
      </c>
      <c r="C100" s="134"/>
      <c r="D100" s="26"/>
      <c r="E100" s="44"/>
      <c r="F100" s="27"/>
      <c r="G100" s="28"/>
      <c r="H100" s="30"/>
      <c r="I100" s="30"/>
      <c r="J100" s="30"/>
      <c r="K100" s="57"/>
      <c r="L100" s="14"/>
      <c r="M100" s="14"/>
      <c r="N100" s="14"/>
      <c r="O100" s="14"/>
      <c r="P100" s="14"/>
    </row>
    <row r="101" spans="1:16" x14ac:dyDescent="0.2">
      <c r="A101" s="23"/>
      <c r="B101" s="127" t="s">
        <v>73</v>
      </c>
      <c r="C101" s="135">
        <v>3848</v>
      </c>
      <c r="D101" s="26"/>
      <c r="E101" s="44"/>
      <c r="F101" s="27"/>
      <c r="G101" s="28"/>
      <c r="H101" s="30"/>
      <c r="I101" s="30"/>
      <c r="J101" s="30"/>
      <c r="K101" s="57"/>
      <c r="L101" s="14"/>
      <c r="M101" s="14"/>
      <c r="N101" s="14"/>
      <c r="O101" s="14"/>
      <c r="P101" s="14"/>
    </row>
    <row r="102" spans="1:16" x14ac:dyDescent="0.2">
      <c r="A102" s="23"/>
      <c r="B102" s="129" t="s">
        <v>74</v>
      </c>
      <c r="C102" s="130">
        <v>29</v>
      </c>
      <c r="D102" s="26"/>
      <c r="E102" s="46"/>
      <c r="F102" s="25">
        <f>IF(E102="YES",C102,0)</f>
        <v>0</v>
      </c>
      <c r="G102" s="28"/>
      <c r="H102" s="30" t="e">
        <f>F102*$G$104</f>
        <v>#DIV/0!</v>
      </c>
      <c r="I102" s="22"/>
      <c r="J102" s="30" t="e">
        <f>H102+I102</f>
        <v>#DIV/0!</v>
      </c>
      <c r="K102" s="58"/>
      <c r="L102" s="14"/>
      <c r="M102" s="14"/>
      <c r="N102" s="14"/>
      <c r="O102" s="14"/>
      <c r="P102" s="14"/>
    </row>
    <row r="103" spans="1:16" x14ac:dyDescent="0.2">
      <c r="A103" s="23"/>
      <c r="B103" s="129" t="s">
        <v>75</v>
      </c>
      <c r="C103" s="130">
        <v>0</v>
      </c>
      <c r="D103" s="26"/>
      <c r="E103" s="46"/>
      <c r="F103" s="25">
        <f>IF(E103="YES",C103,0)</f>
        <v>0</v>
      </c>
      <c r="G103" s="28"/>
      <c r="H103" s="30" t="e">
        <f>F103*$G$104</f>
        <v>#DIV/0!</v>
      </c>
      <c r="I103" s="22"/>
      <c r="J103" s="30" t="e">
        <f>H103+I103</f>
        <v>#DIV/0!</v>
      </c>
      <c r="K103" s="58"/>
      <c r="L103" s="14"/>
      <c r="M103" s="14"/>
      <c r="N103" s="14"/>
      <c r="O103" s="14"/>
      <c r="P103" s="14"/>
    </row>
    <row r="104" spans="1:16" ht="13.5" thickBot="1" x14ac:dyDescent="0.25">
      <c r="A104" s="23"/>
      <c r="B104" s="136" t="s">
        <v>76</v>
      </c>
      <c r="C104" s="132">
        <f>SUM(C101:C103)</f>
        <v>3877</v>
      </c>
      <c r="D104" s="26"/>
      <c r="E104" s="44"/>
      <c r="F104" s="33">
        <f>SUM(F102:F103)</f>
        <v>0</v>
      </c>
      <c r="G104" s="29" t="e">
        <f>'Equitable Share Calculator'!D16</f>
        <v>#DIV/0!</v>
      </c>
      <c r="H104" s="31" t="e">
        <f>SUM(H102:H103)</f>
        <v>#DIV/0!</v>
      </c>
      <c r="I104" s="31">
        <f>SUM(I102:I103)</f>
        <v>0</v>
      </c>
      <c r="J104" s="31" t="e">
        <f>SUM(J102:J103)</f>
        <v>#DIV/0!</v>
      </c>
      <c r="K104" s="57"/>
      <c r="L104" s="14"/>
      <c r="M104" s="14"/>
      <c r="N104" s="14"/>
      <c r="O104" s="14"/>
      <c r="P104" s="14"/>
    </row>
    <row r="105" spans="1:16" x14ac:dyDescent="0.2">
      <c r="A105" s="23"/>
      <c r="B105" s="148" t="s">
        <v>282</v>
      </c>
      <c r="C105" s="134"/>
      <c r="D105" s="26"/>
      <c r="E105" s="44"/>
      <c r="F105" s="27"/>
      <c r="G105" s="28"/>
      <c r="H105" s="30"/>
      <c r="I105" s="30"/>
      <c r="J105" s="30"/>
      <c r="K105" s="57"/>
      <c r="L105" s="14"/>
      <c r="M105" s="14"/>
      <c r="N105" s="14"/>
      <c r="O105" s="14"/>
      <c r="P105" s="14"/>
    </row>
    <row r="106" spans="1:16" x14ac:dyDescent="0.2">
      <c r="A106" s="23"/>
      <c r="B106" s="149" t="s">
        <v>283</v>
      </c>
      <c r="C106" s="135">
        <v>3467</v>
      </c>
      <c r="D106" s="26"/>
      <c r="E106" s="44"/>
      <c r="F106" s="27"/>
      <c r="G106" s="28"/>
      <c r="H106" s="30"/>
      <c r="I106" s="30"/>
      <c r="J106" s="30"/>
      <c r="K106" s="57"/>
      <c r="L106" s="14"/>
      <c r="M106" s="14"/>
      <c r="N106" s="14"/>
      <c r="O106" s="14"/>
      <c r="P106" s="14"/>
    </row>
    <row r="107" spans="1:16" x14ac:dyDescent="0.2">
      <c r="A107" s="23"/>
      <c r="B107" s="129" t="s">
        <v>289</v>
      </c>
      <c r="C107" s="144">
        <v>0</v>
      </c>
      <c r="D107" s="26"/>
      <c r="E107" s="46"/>
      <c r="F107" s="25">
        <f>IF(E107="YES",C107,0)</f>
        <v>0</v>
      </c>
      <c r="G107" s="28"/>
      <c r="H107" s="92" t="e">
        <f>F107*$G$109</f>
        <v>#DIV/0!</v>
      </c>
      <c r="I107" s="22"/>
      <c r="J107" s="30" t="e">
        <f>H107+I107</f>
        <v>#DIV/0!</v>
      </c>
      <c r="K107" s="58"/>
      <c r="L107" s="14"/>
      <c r="M107" s="14"/>
      <c r="N107" s="14"/>
      <c r="O107" s="14"/>
      <c r="P107" s="14"/>
    </row>
    <row r="108" spans="1:16" x14ac:dyDescent="0.2">
      <c r="A108" s="23"/>
      <c r="B108" s="150" t="s">
        <v>284</v>
      </c>
      <c r="C108" s="145">
        <v>31</v>
      </c>
      <c r="D108" s="26"/>
      <c r="E108" s="46"/>
      <c r="F108" s="25">
        <f>IF(E108="YES",C108,0)</f>
        <v>0</v>
      </c>
      <c r="G108" s="28"/>
      <c r="H108" s="92" t="e">
        <f>F108*$G$109</f>
        <v>#DIV/0!</v>
      </c>
      <c r="I108" s="22"/>
      <c r="J108" s="30" t="e">
        <f>H108+I108</f>
        <v>#DIV/0!</v>
      </c>
      <c r="K108" s="58"/>
      <c r="L108" s="14"/>
      <c r="M108" s="14"/>
      <c r="N108" s="14"/>
      <c r="O108" s="14"/>
      <c r="P108" s="14"/>
    </row>
    <row r="109" spans="1:16" ht="13.5" thickBot="1" x14ac:dyDescent="0.25">
      <c r="A109" s="23"/>
      <c r="B109" s="151" t="s">
        <v>285</v>
      </c>
      <c r="C109" s="132">
        <f>SUM(C106:C108)</f>
        <v>3498</v>
      </c>
      <c r="D109" s="26"/>
      <c r="E109" s="44"/>
      <c r="F109" s="33">
        <f>SUM(F107:F108)</f>
        <v>0</v>
      </c>
      <c r="G109" s="29" t="e">
        <f>'Equitable Share Calculator'!D16</f>
        <v>#DIV/0!</v>
      </c>
      <c r="H109" s="31" t="e">
        <f>SUM(H107:H108)</f>
        <v>#DIV/0!</v>
      </c>
      <c r="I109" s="31">
        <f>SUM(I107:I108)</f>
        <v>0</v>
      </c>
      <c r="J109" s="31" t="e">
        <f>SUM(J107:J108)</f>
        <v>#DIV/0!</v>
      </c>
      <c r="K109" s="57"/>
      <c r="L109" s="14"/>
      <c r="M109" s="14"/>
      <c r="N109" s="14"/>
      <c r="O109" s="14"/>
      <c r="P109" s="14"/>
    </row>
    <row r="110" spans="1:16" x14ac:dyDescent="0.2">
      <c r="A110" s="23"/>
      <c r="B110" s="133" t="s">
        <v>77</v>
      </c>
      <c r="C110" s="134"/>
      <c r="D110" s="26"/>
      <c r="E110" s="44"/>
      <c r="F110" s="27"/>
      <c r="G110" s="28"/>
      <c r="H110" s="30"/>
      <c r="I110" s="30"/>
      <c r="J110" s="30"/>
      <c r="K110" s="57"/>
      <c r="L110" s="14"/>
      <c r="M110" s="14"/>
      <c r="N110" s="14"/>
      <c r="O110" s="14"/>
      <c r="P110" s="14"/>
    </row>
    <row r="111" spans="1:16" x14ac:dyDescent="0.2">
      <c r="A111" s="23"/>
      <c r="B111" s="127" t="s">
        <v>78</v>
      </c>
      <c r="C111" s="135">
        <v>8300</v>
      </c>
      <c r="D111" s="26"/>
      <c r="E111" s="44"/>
      <c r="F111" s="27"/>
      <c r="G111" s="28"/>
      <c r="H111" s="30"/>
      <c r="I111" s="30"/>
      <c r="J111" s="30"/>
      <c r="K111" s="57"/>
      <c r="L111" s="14"/>
      <c r="M111" s="14"/>
      <c r="N111" s="14"/>
      <c r="O111" s="14"/>
      <c r="P111" s="14"/>
    </row>
    <row r="112" spans="1:16" x14ac:dyDescent="0.2">
      <c r="A112" s="23"/>
      <c r="B112" s="129" t="s">
        <v>302</v>
      </c>
      <c r="C112" s="130">
        <v>0</v>
      </c>
      <c r="D112" s="26"/>
      <c r="E112" s="46"/>
      <c r="F112" s="25">
        <f t="shared" ref="F112:F118" si="8">IF(E112="YES",C112,0)</f>
        <v>0</v>
      </c>
      <c r="G112" s="28"/>
      <c r="H112" s="30" t="e">
        <f t="shared" ref="H112:H118" si="9">F112*$G$119</f>
        <v>#DIV/0!</v>
      </c>
      <c r="I112" s="22"/>
      <c r="J112" s="30" t="e">
        <f t="shared" ref="J112:J118" si="10">H112+I112</f>
        <v>#DIV/0!</v>
      </c>
      <c r="K112" s="58"/>
      <c r="L112" s="14"/>
      <c r="M112" s="14"/>
      <c r="N112" s="14"/>
      <c r="O112" s="14"/>
      <c r="P112" s="14"/>
    </row>
    <row r="113" spans="1:16" hidden="1" x14ac:dyDescent="0.2">
      <c r="A113" s="23"/>
      <c r="B113" s="129" t="s">
        <v>161</v>
      </c>
      <c r="C113" s="130">
        <v>0</v>
      </c>
      <c r="D113" s="26"/>
      <c r="E113" s="46"/>
      <c r="F113" s="25">
        <f t="shared" si="8"/>
        <v>0</v>
      </c>
      <c r="G113" s="28"/>
      <c r="H113" s="30" t="e">
        <f t="shared" si="9"/>
        <v>#DIV/0!</v>
      </c>
      <c r="I113" s="22"/>
      <c r="J113" s="30" t="e">
        <f t="shared" si="10"/>
        <v>#DIV/0!</v>
      </c>
      <c r="K113" s="58"/>
      <c r="L113" s="14"/>
      <c r="M113" s="14"/>
      <c r="N113" s="14"/>
      <c r="O113" s="14"/>
      <c r="P113" s="14"/>
    </row>
    <row r="114" spans="1:16" x14ac:dyDescent="0.2">
      <c r="A114" s="23"/>
      <c r="B114" s="129" t="s">
        <v>79</v>
      </c>
      <c r="C114" s="130">
        <v>184</v>
      </c>
      <c r="D114" s="26"/>
      <c r="E114" s="46"/>
      <c r="F114" s="25">
        <f t="shared" si="8"/>
        <v>0</v>
      </c>
      <c r="G114" s="28"/>
      <c r="H114" s="30" t="e">
        <f t="shared" si="9"/>
        <v>#DIV/0!</v>
      </c>
      <c r="I114" s="22"/>
      <c r="J114" s="30" t="e">
        <f t="shared" si="10"/>
        <v>#DIV/0!</v>
      </c>
      <c r="K114" s="58"/>
      <c r="L114" s="14"/>
      <c r="M114" s="14"/>
      <c r="N114" s="14"/>
      <c r="O114" s="14"/>
      <c r="P114" s="14"/>
    </row>
    <row r="115" spans="1:16" x14ac:dyDescent="0.2">
      <c r="A115" s="23"/>
      <c r="B115" s="129" t="s">
        <v>80</v>
      </c>
      <c r="C115" s="130">
        <v>468</v>
      </c>
      <c r="D115" s="26"/>
      <c r="E115" s="46"/>
      <c r="F115" s="25">
        <f t="shared" si="8"/>
        <v>0</v>
      </c>
      <c r="G115" s="28"/>
      <c r="H115" s="30" t="e">
        <f t="shared" si="9"/>
        <v>#DIV/0!</v>
      </c>
      <c r="I115" s="22"/>
      <c r="J115" s="30" t="e">
        <f t="shared" si="10"/>
        <v>#DIV/0!</v>
      </c>
      <c r="K115" s="58"/>
      <c r="L115" s="14"/>
      <c r="M115" s="14"/>
      <c r="N115" s="14"/>
      <c r="O115" s="14"/>
      <c r="P115" s="14"/>
    </row>
    <row r="116" spans="1:16" x14ac:dyDescent="0.2">
      <c r="A116" s="23"/>
      <c r="B116" s="129" t="s">
        <v>81</v>
      </c>
      <c r="C116" s="130">
        <v>0</v>
      </c>
      <c r="D116" s="26"/>
      <c r="E116" s="46"/>
      <c r="F116" s="25">
        <f t="shared" si="8"/>
        <v>0</v>
      </c>
      <c r="G116" s="28"/>
      <c r="H116" s="30" t="e">
        <f t="shared" si="9"/>
        <v>#DIV/0!</v>
      </c>
      <c r="I116" s="22"/>
      <c r="J116" s="30" t="e">
        <f t="shared" si="10"/>
        <v>#DIV/0!</v>
      </c>
      <c r="K116" s="58"/>
      <c r="L116" s="14"/>
      <c r="M116" s="14"/>
      <c r="N116" s="14"/>
      <c r="O116" s="14"/>
      <c r="P116" s="14"/>
    </row>
    <row r="117" spans="1:16" x14ac:dyDescent="0.2">
      <c r="A117" s="23"/>
      <c r="B117" s="129" t="s">
        <v>286</v>
      </c>
      <c r="C117" s="130">
        <v>11</v>
      </c>
      <c r="D117" s="26"/>
      <c r="E117" s="46"/>
      <c r="F117" s="25">
        <f t="shared" si="8"/>
        <v>0</v>
      </c>
      <c r="G117" s="28"/>
      <c r="H117" s="30" t="e">
        <f t="shared" si="9"/>
        <v>#DIV/0!</v>
      </c>
      <c r="I117" s="22"/>
      <c r="J117" s="30" t="e">
        <f t="shared" si="10"/>
        <v>#DIV/0!</v>
      </c>
      <c r="K117" s="58"/>
      <c r="L117" s="14"/>
      <c r="M117" s="14"/>
      <c r="N117" s="14"/>
      <c r="O117" s="14"/>
      <c r="P117" s="14"/>
    </row>
    <row r="118" spans="1:16" hidden="1" x14ac:dyDescent="0.2">
      <c r="A118" s="23"/>
      <c r="B118" s="147" t="s">
        <v>82</v>
      </c>
      <c r="C118" s="130">
        <v>0</v>
      </c>
      <c r="D118" s="26"/>
      <c r="E118" s="46"/>
      <c r="F118" s="25">
        <f t="shared" si="8"/>
        <v>0</v>
      </c>
      <c r="G118" s="28"/>
      <c r="H118" s="30" t="e">
        <f t="shared" si="9"/>
        <v>#DIV/0!</v>
      </c>
      <c r="I118" s="22"/>
      <c r="J118" s="30" t="e">
        <f t="shared" si="10"/>
        <v>#DIV/0!</v>
      </c>
      <c r="K118" s="58"/>
      <c r="L118" s="14"/>
      <c r="M118" s="14"/>
      <c r="N118" s="14"/>
      <c r="O118" s="14"/>
      <c r="P118" s="14"/>
    </row>
    <row r="119" spans="1:16" ht="13.5" thickBot="1" x14ac:dyDescent="0.25">
      <c r="A119" s="23"/>
      <c r="B119" s="136" t="s">
        <v>83</v>
      </c>
      <c r="C119" s="132">
        <f>SUM(C111:C118)</f>
        <v>8963</v>
      </c>
      <c r="D119" s="26"/>
      <c r="E119" s="44"/>
      <c r="F119" s="33">
        <f>SUM(F112:F118)</f>
        <v>0</v>
      </c>
      <c r="G119" s="29" t="e">
        <f>'Equitable Share Calculator'!D16</f>
        <v>#DIV/0!</v>
      </c>
      <c r="H119" s="31" t="e">
        <f>SUM(H112:H118)</f>
        <v>#DIV/0!</v>
      </c>
      <c r="I119" s="31">
        <f>SUM(I112:I118)</f>
        <v>0</v>
      </c>
      <c r="J119" s="31" t="e">
        <f>SUM(J112:J118)</f>
        <v>#DIV/0!</v>
      </c>
      <c r="K119" s="57"/>
      <c r="L119" s="14"/>
      <c r="M119" s="14"/>
      <c r="N119" s="14"/>
      <c r="O119" s="14"/>
      <c r="P119" s="14"/>
    </row>
    <row r="120" spans="1:16" x14ac:dyDescent="0.2">
      <c r="A120" s="23"/>
      <c r="B120" s="133" t="s">
        <v>84</v>
      </c>
      <c r="C120" s="134"/>
      <c r="D120" s="26"/>
      <c r="E120" s="44"/>
      <c r="F120" s="27"/>
      <c r="G120" s="28"/>
      <c r="H120" s="30"/>
      <c r="I120" s="30"/>
      <c r="J120" s="30"/>
      <c r="K120" s="57"/>
      <c r="L120" s="14"/>
      <c r="M120" s="14"/>
      <c r="N120" s="14"/>
      <c r="O120" s="14"/>
      <c r="P120" s="14"/>
    </row>
    <row r="121" spans="1:16" x14ac:dyDescent="0.2">
      <c r="A121" s="23"/>
      <c r="B121" s="127" t="s">
        <v>85</v>
      </c>
      <c r="C121" s="135">
        <v>2280</v>
      </c>
      <c r="D121" s="26"/>
      <c r="E121" s="44"/>
      <c r="F121" s="27"/>
      <c r="G121" s="28"/>
      <c r="H121" s="30"/>
      <c r="I121" s="30"/>
      <c r="J121" s="30"/>
      <c r="K121" s="57"/>
      <c r="L121" s="14"/>
      <c r="M121" s="14"/>
      <c r="N121" s="14"/>
      <c r="O121" s="14"/>
      <c r="P121" s="14"/>
    </row>
    <row r="122" spans="1:16" x14ac:dyDescent="0.2">
      <c r="A122" s="23"/>
      <c r="B122" s="129" t="s">
        <v>314</v>
      </c>
      <c r="C122" s="130">
        <v>334</v>
      </c>
      <c r="D122" s="26"/>
      <c r="E122" s="46"/>
      <c r="F122" s="25">
        <f>IF(E122="YES",C122,0)</f>
        <v>0</v>
      </c>
      <c r="G122" s="28"/>
      <c r="H122" s="30" t="e">
        <f>F122*$G$126</f>
        <v>#DIV/0!</v>
      </c>
      <c r="I122" s="22"/>
      <c r="J122" s="30" t="e">
        <f>H122+I122</f>
        <v>#DIV/0!</v>
      </c>
      <c r="K122" s="58"/>
      <c r="L122" s="14"/>
      <c r="M122" s="14"/>
      <c r="N122" s="14"/>
      <c r="O122" s="14"/>
      <c r="P122" s="14"/>
    </row>
    <row r="123" spans="1:16" x14ac:dyDescent="0.2">
      <c r="A123" s="23"/>
      <c r="B123" s="129" t="s">
        <v>86</v>
      </c>
      <c r="C123" s="130">
        <v>335</v>
      </c>
      <c r="D123" s="26"/>
      <c r="E123" s="46"/>
      <c r="F123" s="25">
        <f>IF(E123="YES",C123,0)</f>
        <v>0</v>
      </c>
      <c r="G123" s="28"/>
      <c r="H123" s="30" t="e">
        <f>F123*$G$126</f>
        <v>#DIV/0!</v>
      </c>
      <c r="I123" s="22"/>
      <c r="J123" s="30" t="e">
        <f>H123+I123</f>
        <v>#DIV/0!</v>
      </c>
      <c r="K123" s="58"/>
      <c r="L123" s="14"/>
      <c r="M123" s="14"/>
      <c r="N123" s="14"/>
      <c r="O123" s="14"/>
      <c r="P123" s="14"/>
    </row>
    <row r="124" spans="1:16" x14ac:dyDescent="0.2">
      <c r="A124" s="23"/>
      <c r="B124" s="129" t="s">
        <v>287</v>
      </c>
      <c r="C124" s="130">
        <v>65</v>
      </c>
      <c r="D124" s="26"/>
      <c r="E124" s="46"/>
      <c r="F124" s="25">
        <f>IF(E124="YES",C124,0)</f>
        <v>0</v>
      </c>
      <c r="G124" s="28"/>
      <c r="H124" s="30" t="e">
        <f>F124*$G$126</f>
        <v>#DIV/0!</v>
      </c>
      <c r="I124" s="22"/>
      <c r="J124" s="30" t="e">
        <f>H124+I124</f>
        <v>#DIV/0!</v>
      </c>
      <c r="K124" s="58"/>
      <c r="L124" s="14"/>
      <c r="M124" s="14"/>
      <c r="N124" s="14"/>
      <c r="O124" s="14"/>
      <c r="P124" s="14"/>
    </row>
    <row r="125" spans="1:16" x14ac:dyDescent="0.2">
      <c r="A125" s="23"/>
      <c r="B125" s="129" t="s">
        <v>87</v>
      </c>
      <c r="C125" s="130">
        <v>121</v>
      </c>
      <c r="D125" s="26"/>
      <c r="E125" s="46"/>
      <c r="F125" s="25">
        <f>IF(E125="YES",C125,0)</f>
        <v>0</v>
      </c>
      <c r="G125" s="28"/>
      <c r="H125" s="30" t="e">
        <f>F125*$G$126</f>
        <v>#DIV/0!</v>
      </c>
      <c r="I125" s="22"/>
      <c r="J125" s="30" t="e">
        <f>H125+I125</f>
        <v>#DIV/0!</v>
      </c>
      <c r="K125" s="58"/>
      <c r="L125" s="14"/>
      <c r="M125" s="14"/>
      <c r="N125" s="14"/>
      <c r="O125" s="14"/>
      <c r="P125" s="14"/>
    </row>
    <row r="126" spans="1:16" ht="13.5" thickBot="1" x14ac:dyDescent="0.25">
      <c r="A126" s="23"/>
      <c r="B126" s="136" t="s">
        <v>88</v>
      </c>
      <c r="C126" s="132">
        <f>SUM(C121:C125)</f>
        <v>3135</v>
      </c>
      <c r="D126" s="26"/>
      <c r="E126" s="44"/>
      <c r="F126" s="33">
        <f>SUM(F122:F125)</f>
        <v>0</v>
      </c>
      <c r="G126" s="29" t="e">
        <f>'Equitable Share Calculator'!D16</f>
        <v>#DIV/0!</v>
      </c>
      <c r="H126" s="31" t="e">
        <f>SUM(H122:H125)</f>
        <v>#DIV/0!</v>
      </c>
      <c r="I126" s="31">
        <f>SUM(I122:I125)</f>
        <v>0</v>
      </c>
      <c r="J126" s="31" t="e">
        <f>SUM(J122:J125)</f>
        <v>#DIV/0!</v>
      </c>
      <c r="K126" s="57"/>
      <c r="L126" s="14"/>
      <c r="M126" s="14"/>
      <c r="N126" s="14"/>
      <c r="O126" s="14"/>
      <c r="P126" s="14"/>
    </row>
    <row r="127" spans="1:16" x14ac:dyDescent="0.2">
      <c r="A127" s="23"/>
      <c r="B127" s="133" t="s">
        <v>89</v>
      </c>
      <c r="C127" s="134"/>
      <c r="D127" s="26"/>
      <c r="E127" s="44"/>
      <c r="F127" s="27"/>
      <c r="G127" s="28"/>
      <c r="H127" s="30"/>
      <c r="I127" s="30"/>
      <c r="J127" s="30"/>
      <c r="K127" s="57"/>
      <c r="L127" s="14"/>
      <c r="M127" s="14"/>
      <c r="N127" s="14"/>
      <c r="O127" s="14"/>
      <c r="P127" s="14"/>
    </row>
    <row r="128" spans="1:16" x14ac:dyDescent="0.2">
      <c r="A128" s="23"/>
      <c r="B128" s="127" t="s">
        <v>90</v>
      </c>
      <c r="C128" s="135">
        <v>22178</v>
      </c>
      <c r="D128" s="26"/>
      <c r="E128" s="44"/>
      <c r="F128" s="27"/>
      <c r="G128" s="28"/>
      <c r="H128" s="30"/>
      <c r="I128" s="30"/>
      <c r="J128" s="30"/>
      <c r="K128" s="57"/>
      <c r="L128" s="14"/>
      <c r="M128" s="14"/>
      <c r="N128" s="14"/>
      <c r="O128" s="14"/>
      <c r="P128" s="14"/>
    </row>
    <row r="129" spans="1:16" x14ac:dyDescent="0.2">
      <c r="A129" s="23"/>
      <c r="B129" s="129" t="s">
        <v>91</v>
      </c>
      <c r="C129" s="144">
        <v>154</v>
      </c>
      <c r="D129" s="26"/>
      <c r="E129" s="46"/>
      <c r="F129" s="25">
        <f t="shared" ref="F129:F157" si="11">IF(E129="YES",C129,0)</f>
        <v>0</v>
      </c>
      <c r="G129" s="28"/>
      <c r="H129" s="30" t="e">
        <f t="shared" ref="H129:H157" si="12">F129*$G$158</f>
        <v>#DIV/0!</v>
      </c>
      <c r="I129" s="22"/>
      <c r="J129" s="30" t="e">
        <f t="shared" ref="J129:J157" si="13">H129+I129</f>
        <v>#DIV/0!</v>
      </c>
      <c r="K129" s="58"/>
      <c r="L129" s="14"/>
      <c r="M129" s="14"/>
      <c r="N129" s="14"/>
      <c r="O129" s="14"/>
      <c r="P129" s="14"/>
    </row>
    <row r="130" spans="1:16" x14ac:dyDescent="0.2">
      <c r="A130" s="23"/>
      <c r="B130" s="129" t="s">
        <v>92</v>
      </c>
      <c r="C130" s="144">
        <v>115</v>
      </c>
      <c r="D130" s="26"/>
      <c r="E130" s="46"/>
      <c r="F130" s="25">
        <f t="shared" si="11"/>
        <v>0</v>
      </c>
      <c r="G130" s="28"/>
      <c r="H130" s="30" t="e">
        <f t="shared" si="12"/>
        <v>#DIV/0!</v>
      </c>
      <c r="I130" s="22"/>
      <c r="J130" s="30" t="e">
        <f t="shared" si="13"/>
        <v>#DIV/0!</v>
      </c>
      <c r="K130" s="58"/>
      <c r="L130" s="14"/>
      <c r="M130" s="14"/>
      <c r="N130" s="14"/>
      <c r="O130" s="14"/>
      <c r="P130" s="14"/>
    </row>
    <row r="131" spans="1:16" x14ac:dyDescent="0.2">
      <c r="A131" s="23"/>
      <c r="B131" s="129" t="s">
        <v>288</v>
      </c>
      <c r="C131" s="144">
        <v>146</v>
      </c>
      <c r="D131" s="26"/>
      <c r="E131" s="46"/>
      <c r="F131" s="25">
        <f t="shared" si="11"/>
        <v>0</v>
      </c>
      <c r="G131" s="28"/>
      <c r="H131" s="30" t="e">
        <f t="shared" si="12"/>
        <v>#DIV/0!</v>
      </c>
      <c r="I131" s="22"/>
      <c r="J131" s="30" t="e">
        <f t="shared" si="13"/>
        <v>#DIV/0!</v>
      </c>
      <c r="K131" s="58"/>
      <c r="L131" s="14"/>
      <c r="M131" s="14"/>
      <c r="N131" s="14"/>
      <c r="O131" s="14"/>
      <c r="P131" s="14"/>
    </row>
    <row r="132" spans="1:16" ht="12.75" customHeight="1" x14ac:dyDescent="0.2">
      <c r="A132" s="23"/>
      <c r="B132" s="129" t="s">
        <v>93</v>
      </c>
      <c r="C132" s="144">
        <v>127</v>
      </c>
      <c r="D132" s="26"/>
      <c r="E132" s="46"/>
      <c r="F132" s="25">
        <f t="shared" si="11"/>
        <v>0</v>
      </c>
      <c r="G132" s="28"/>
      <c r="H132" s="30" t="e">
        <f t="shared" si="12"/>
        <v>#DIV/0!</v>
      </c>
      <c r="I132" s="22"/>
      <c r="J132" s="30" t="e">
        <f t="shared" si="13"/>
        <v>#DIV/0!</v>
      </c>
      <c r="K132" s="58"/>
      <c r="L132" s="14"/>
      <c r="M132" s="14"/>
      <c r="N132" s="14"/>
      <c r="O132" s="14"/>
      <c r="P132" s="14"/>
    </row>
    <row r="133" spans="1:16" x14ac:dyDescent="0.2">
      <c r="A133" s="23"/>
      <c r="B133" s="129" t="s">
        <v>290</v>
      </c>
      <c r="C133" s="144">
        <v>0</v>
      </c>
      <c r="D133" s="26"/>
      <c r="E133" s="46"/>
      <c r="F133" s="25">
        <f t="shared" si="11"/>
        <v>0</v>
      </c>
      <c r="G133" s="28"/>
      <c r="H133" s="30" t="e">
        <f t="shared" si="12"/>
        <v>#DIV/0!</v>
      </c>
      <c r="I133" s="22"/>
      <c r="J133" s="30" t="e">
        <f t="shared" si="13"/>
        <v>#DIV/0!</v>
      </c>
      <c r="K133" s="58"/>
      <c r="L133" s="14"/>
      <c r="M133" s="14"/>
      <c r="N133" s="14"/>
      <c r="O133" s="14"/>
      <c r="P133" s="14"/>
    </row>
    <row r="134" spans="1:16" x14ac:dyDescent="0.2">
      <c r="A134" s="23"/>
      <c r="B134" s="129" t="s">
        <v>291</v>
      </c>
      <c r="C134" s="144">
        <v>39</v>
      </c>
      <c r="D134" s="26"/>
      <c r="E134" s="46"/>
      <c r="F134" s="25">
        <f t="shared" si="11"/>
        <v>0</v>
      </c>
      <c r="G134" s="28"/>
      <c r="H134" s="30" t="e">
        <f t="shared" si="12"/>
        <v>#DIV/0!</v>
      </c>
      <c r="I134" s="22"/>
      <c r="J134" s="30" t="e">
        <f t="shared" si="13"/>
        <v>#DIV/0!</v>
      </c>
      <c r="K134" s="58"/>
      <c r="L134" s="14"/>
      <c r="M134" s="14"/>
      <c r="N134" s="14"/>
      <c r="O134" s="14"/>
      <c r="P134" s="14"/>
    </row>
    <row r="135" spans="1:16" x14ac:dyDescent="0.2">
      <c r="A135" s="23"/>
      <c r="B135" s="129" t="s">
        <v>315</v>
      </c>
      <c r="C135" s="144">
        <v>67</v>
      </c>
      <c r="D135" s="26"/>
      <c r="E135" s="46"/>
      <c r="F135" s="25">
        <f t="shared" si="11"/>
        <v>0</v>
      </c>
      <c r="G135" s="28"/>
      <c r="H135" s="30" t="e">
        <f t="shared" si="12"/>
        <v>#DIV/0!</v>
      </c>
      <c r="I135" s="22"/>
      <c r="J135" s="30" t="e">
        <f t="shared" si="13"/>
        <v>#DIV/0!</v>
      </c>
      <c r="K135" s="58"/>
      <c r="L135" s="14"/>
      <c r="M135" s="14"/>
      <c r="N135" s="14"/>
      <c r="O135" s="14"/>
      <c r="P135" s="14"/>
    </row>
    <row r="136" spans="1:16" x14ac:dyDescent="0.2">
      <c r="A136" s="23"/>
      <c r="B136" s="129" t="s">
        <v>94</v>
      </c>
      <c r="C136" s="144">
        <v>1482</v>
      </c>
      <c r="D136" s="26"/>
      <c r="E136" s="46"/>
      <c r="F136" s="25">
        <f t="shared" si="11"/>
        <v>0</v>
      </c>
      <c r="G136" s="28"/>
      <c r="H136" s="30" t="e">
        <f t="shared" si="12"/>
        <v>#DIV/0!</v>
      </c>
      <c r="I136" s="22"/>
      <c r="J136" s="30" t="e">
        <f t="shared" si="13"/>
        <v>#DIV/0!</v>
      </c>
      <c r="K136" s="58"/>
      <c r="L136" s="14"/>
      <c r="M136" s="14"/>
      <c r="N136" s="14"/>
      <c r="O136" s="14"/>
      <c r="P136" s="14"/>
    </row>
    <row r="137" spans="1:16" x14ac:dyDescent="0.2">
      <c r="A137" s="23"/>
      <c r="B137" s="129" t="s">
        <v>95</v>
      </c>
      <c r="C137" s="144">
        <v>284</v>
      </c>
      <c r="D137" s="26"/>
      <c r="E137" s="46"/>
      <c r="F137" s="25">
        <f t="shared" si="11"/>
        <v>0</v>
      </c>
      <c r="G137" s="28"/>
      <c r="H137" s="30" t="e">
        <f t="shared" si="12"/>
        <v>#DIV/0!</v>
      </c>
      <c r="I137" s="22"/>
      <c r="J137" s="30" t="e">
        <f t="shared" si="13"/>
        <v>#DIV/0!</v>
      </c>
      <c r="K137" s="58"/>
      <c r="L137" s="14"/>
      <c r="M137" s="14"/>
      <c r="N137" s="14"/>
      <c r="O137" s="14"/>
      <c r="P137" s="14"/>
    </row>
    <row r="138" spans="1:16" x14ac:dyDescent="0.2">
      <c r="A138" s="23"/>
      <c r="B138" s="129" t="s">
        <v>303</v>
      </c>
      <c r="C138" s="144">
        <v>0</v>
      </c>
      <c r="D138" s="26"/>
      <c r="E138" s="46"/>
      <c r="F138" s="25">
        <f>IF(E138="YES",C138,0)</f>
        <v>0</v>
      </c>
      <c r="G138" s="28"/>
      <c r="H138" s="30" t="e">
        <f t="shared" si="12"/>
        <v>#DIV/0!</v>
      </c>
      <c r="I138" s="22"/>
      <c r="J138" s="30" t="e">
        <f t="shared" si="13"/>
        <v>#DIV/0!</v>
      </c>
      <c r="K138" s="58"/>
      <c r="L138" s="14"/>
      <c r="M138" s="14"/>
      <c r="N138" s="14"/>
      <c r="O138" s="14"/>
      <c r="P138" s="14"/>
    </row>
    <row r="139" spans="1:16" x14ac:dyDescent="0.2">
      <c r="A139" s="23"/>
      <c r="B139" s="129" t="s">
        <v>292</v>
      </c>
      <c r="C139" s="144">
        <v>117</v>
      </c>
      <c r="D139" s="26"/>
      <c r="E139" s="46"/>
      <c r="F139" s="25">
        <f t="shared" si="11"/>
        <v>0</v>
      </c>
      <c r="G139" s="28"/>
      <c r="H139" s="30" t="e">
        <f t="shared" si="12"/>
        <v>#DIV/0!</v>
      </c>
      <c r="I139" s="22"/>
      <c r="J139" s="30" t="e">
        <f t="shared" si="13"/>
        <v>#DIV/0!</v>
      </c>
      <c r="K139" s="58"/>
      <c r="L139" s="14"/>
      <c r="M139" s="14"/>
      <c r="N139" s="14"/>
      <c r="O139" s="14"/>
      <c r="P139" s="14"/>
    </row>
    <row r="140" spans="1:16" x14ac:dyDescent="0.2">
      <c r="A140" s="23"/>
      <c r="B140" s="129" t="s">
        <v>96</v>
      </c>
      <c r="C140" s="144">
        <v>25</v>
      </c>
      <c r="D140" s="26"/>
      <c r="E140" s="46"/>
      <c r="F140" s="25">
        <f t="shared" si="11"/>
        <v>0</v>
      </c>
      <c r="G140" s="28"/>
      <c r="H140" s="30" t="e">
        <f t="shared" si="12"/>
        <v>#DIV/0!</v>
      </c>
      <c r="I140" s="22"/>
      <c r="J140" s="30" t="e">
        <f t="shared" si="13"/>
        <v>#DIV/0!</v>
      </c>
      <c r="K140" s="58"/>
      <c r="L140" s="14"/>
      <c r="M140" s="14"/>
      <c r="N140" s="14"/>
      <c r="O140" s="14"/>
      <c r="P140" s="14"/>
    </row>
    <row r="141" spans="1:16" x14ac:dyDescent="0.2">
      <c r="A141" s="23"/>
      <c r="B141" s="129" t="s">
        <v>97</v>
      </c>
      <c r="C141" s="144">
        <v>0</v>
      </c>
      <c r="D141" s="26"/>
      <c r="E141" s="46"/>
      <c r="F141" s="25">
        <f t="shared" si="11"/>
        <v>0</v>
      </c>
      <c r="G141" s="28"/>
      <c r="H141" s="30" t="e">
        <f t="shared" si="12"/>
        <v>#DIV/0!</v>
      </c>
      <c r="I141" s="22"/>
      <c r="J141" s="30" t="e">
        <f t="shared" si="13"/>
        <v>#DIV/0!</v>
      </c>
      <c r="K141" s="58"/>
      <c r="L141" s="14"/>
      <c r="M141" s="14"/>
      <c r="N141" s="14"/>
      <c r="O141" s="14"/>
      <c r="P141" s="14"/>
    </row>
    <row r="142" spans="1:16" x14ac:dyDescent="0.2">
      <c r="A142" s="23"/>
      <c r="B142" s="129" t="s">
        <v>98</v>
      </c>
      <c r="C142" s="144">
        <v>0</v>
      </c>
      <c r="D142" s="26"/>
      <c r="E142" s="46"/>
      <c r="F142" s="25">
        <f t="shared" si="11"/>
        <v>0</v>
      </c>
      <c r="G142" s="28"/>
      <c r="H142" s="30" t="e">
        <f t="shared" si="12"/>
        <v>#DIV/0!</v>
      </c>
      <c r="I142" s="22"/>
      <c r="J142" s="30" t="e">
        <f t="shared" si="13"/>
        <v>#DIV/0!</v>
      </c>
      <c r="K142" s="58"/>
      <c r="L142" s="14"/>
      <c r="M142" s="14"/>
      <c r="N142" s="14"/>
      <c r="O142" s="14"/>
      <c r="P142" s="14"/>
    </row>
    <row r="143" spans="1:16" x14ac:dyDescent="0.2">
      <c r="A143" s="23"/>
      <c r="B143" s="129" t="s">
        <v>99</v>
      </c>
      <c r="C143" s="144">
        <v>133</v>
      </c>
      <c r="D143" s="26"/>
      <c r="E143" s="46"/>
      <c r="F143" s="25">
        <f t="shared" si="11"/>
        <v>0</v>
      </c>
      <c r="G143" s="28"/>
      <c r="H143" s="30" t="e">
        <f t="shared" si="12"/>
        <v>#DIV/0!</v>
      </c>
      <c r="I143" s="22"/>
      <c r="J143" s="30" t="e">
        <f t="shared" si="13"/>
        <v>#DIV/0!</v>
      </c>
      <c r="K143" s="58"/>
      <c r="L143" s="14"/>
      <c r="M143" s="14"/>
      <c r="N143" s="14"/>
      <c r="O143" s="14"/>
      <c r="P143" s="14"/>
    </row>
    <row r="144" spans="1:16" x14ac:dyDescent="0.2">
      <c r="A144" s="23"/>
      <c r="B144" s="129" t="s">
        <v>100</v>
      </c>
      <c r="C144" s="144">
        <v>9</v>
      </c>
      <c r="D144" s="26"/>
      <c r="E144" s="46"/>
      <c r="F144" s="25">
        <f t="shared" si="11"/>
        <v>0</v>
      </c>
      <c r="G144" s="28"/>
      <c r="H144" s="30" t="e">
        <f t="shared" si="12"/>
        <v>#DIV/0!</v>
      </c>
      <c r="I144" s="22"/>
      <c r="J144" s="30" t="e">
        <f t="shared" si="13"/>
        <v>#DIV/0!</v>
      </c>
      <c r="K144" s="58"/>
      <c r="L144" s="14"/>
      <c r="M144" s="14"/>
      <c r="N144" s="14"/>
      <c r="O144" s="14"/>
      <c r="P144" s="14"/>
    </row>
    <row r="145" spans="1:16" x14ac:dyDescent="0.2">
      <c r="A145" s="23"/>
      <c r="B145" s="129" t="s">
        <v>101</v>
      </c>
      <c r="C145" s="144">
        <v>65</v>
      </c>
      <c r="D145" s="26"/>
      <c r="E145" s="46"/>
      <c r="F145" s="25">
        <f t="shared" si="11"/>
        <v>0</v>
      </c>
      <c r="G145" s="28"/>
      <c r="H145" s="30" t="e">
        <f t="shared" si="12"/>
        <v>#DIV/0!</v>
      </c>
      <c r="I145" s="22"/>
      <c r="J145" s="30" t="e">
        <f t="shared" si="13"/>
        <v>#DIV/0!</v>
      </c>
      <c r="K145" s="58"/>
      <c r="L145" s="14"/>
      <c r="M145" s="14"/>
      <c r="N145" s="14"/>
      <c r="O145" s="14"/>
      <c r="P145" s="14"/>
    </row>
    <row r="146" spans="1:16" x14ac:dyDescent="0.2">
      <c r="A146" s="23"/>
      <c r="B146" s="129" t="s">
        <v>102</v>
      </c>
      <c r="C146" s="144">
        <v>61</v>
      </c>
      <c r="D146" s="26"/>
      <c r="E146" s="46"/>
      <c r="F146" s="25">
        <f t="shared" si="11"/>
        <v>0</v>
      </c>
      <c r="G146" s="28"/>
      <c r="H146" s="30" t="e">
        <f t="shared" si="12"/>
        <v>#DIV/0!</v>
      </c>
      <c r="I146" s="22"/>
      <c r="J146" s="30" t="e">
        <f t="shared" si="13"/>
        <v>#DIV/0!</v>
      </c>
      <c r="K146" s="58"/>
      <c r="L146" s="14"/>
      <c r="M146" s="14"/>
      <c r="N146" s="14"/>
      <c r="O146" s="14"/>
      <c r="P146" s="14"/>
    </row>
    <row r="147" spans="1:16" x14ac:dyDescent="0.2">
      <c r="A147" s="23"/>
      <c r="B147" s="129" t="s">
        <v>103</v>
      </c>
      <c r="C147" s="144">
        <v>61</v>
      </c>
      <c r="D147" s="26"/>
      <c r="E147" s="46"/>
      <c r="F147" s="25">
        <f t="shared" si="11"/>
        <v>0</v>
      </c>
      <c r="G147" s="28"/>
      <c r="H147" s="30" t="e">
        <f t="shared" si="12"/>
        <v>#DIV/0!</v>
      </c>
      <c r="I147" s="22"/>
      <c r="J147" s="30" t="e">
        <f t="shared" si="13"/>
        <v>#DIV/0!</v>
      </c>
      <c r="K147" s="58"/>
      <c r="L147" s="14"/>
      <c r="M147" s="14"/>
      <c r="N147" s="14"/>
      <c r="O147" s="14"/>
      <c r="P147" s="14"/>
    </row>
    <row r="148" spans="1:16" x14ac:dyDescent="0.2">
      <c r="A148" s="23"/>
      <c r="B148" s="129" t="s">
        <v>104</v>
      </c>
      <c r="C148" s="144">
        <v>190</v>
      </c>
      <c r="D148" s="26"/>
      <c r="E148" s="46"/>
      <c r="F148" s="25">
        <f t="shared" si="11"/>
        <v>0</v>
      </c>
      <c r="G148" s="28"/>
      <c r="H148" s="30" t="e">
        <f t="shared" si="12"/>
        <v>#DIV/0!</v>
      </c>
      <c r="I148" s="22"/>
      <c r="J148" s="30" t="e">
        <f t="shared" si="13"/>
        <v>#DIV/0!</v>
      </c>
      <c r="K148" s="58"/>
      <c r="L148" s="14"/>
      <c r="M148" s="14"/>
      <c r="N148" s="14"/>
      <c r="O148" s="14"/>
      <c r="P148" s="14"/>
    </row>
    <row r="149" spans="1:16" x14ac:dyDescent="0.2">
      <c r="A149" s="23"/>
      <c r="B149" s="129" t="s">
        <v>105</v>
      </c>
      <c r="C149" s="144">
        <v>90</v>
      </c>
      <c r="D149" s="26"/>
      <c r="E149" s="46"/>
      <c r="F149" s="25">
        <f t="shared" si="11"/>
        <v>0</v>
      </c>
      <c r="G149" s="28"/>
      <c r="H149" s="30" t="e">
        <f t="shared" si="12"/>
        <v>#DIV/0!</v>
      </c>
      <c r="I149" s="22"/>
      <c r="J149" s="30" t="e">
        <f t="shared" si="13"/>
        <v>#DIV/0!</v>
      </c>
      <c r="K149" s="58"/>
      <c r="L149" s="14"/>
      <c r="M149" s="14"/>
      <c r="N149" s="14"/>
      <c r="O149" s="14"/>
      <c r="P149" s="14"/>
    </row>
    <row r="150" spans="1:16" x14ac:dyDescent="0.2">
      <c r="A150" s="23"/>
      <c r="B150" s="129" t="s">
        <v>106</v>
      </c>
      <c r="C150" s="144">
        <v>210</v>
      </c>
      <c r="D150" s="26"/>
      <c r="E150" s="46"/>
      <c r="F150" s="25">
        <f t="shared" si="11"/>
        <v>0</v>
      </c>
      <c r="G150" s="28"/>
      <c r="H150" s="30" t="e">
        <f t="shared" si="12"/>
        <v>#DIV/0!</v>
      </c>
      <c r="I150" s="22"/>
      <c r="J150" s="30" t="e">
        <f t="shared" si="13"/>
        <v>#DIV/0!</v>
      </c>
      <c r="K150" s="58"/>
      <c r="L150" s="14"/>
      <c r="M150" s="14"/>
      <c r="N150" s="14"/>
      <c r="O150" s="14"/>
      <c r="P150" s="14"/>
    </row>
    <row r="151" spans="1:16" x14ac:dyDescent="0.2">
      <c r="A151" s="23"/>
      <c r="B151" s="129" t="s">
        <v>107</v>
      </c>
      <c r="C151" s="144">
        <v>0</v>
      </c>
      <c r="D151" s="26"/>
      <c r="E151" s="46"/>
      <c r="F151" s="25">
        <f t="shared" si="11"/>
        <v>0</v>
      </c>
      <c r="G151" s="28"/>
      <c r="H151" s="30" t="e">
        <f t="shared" si="12"/>
        <v>#DIV/0!</v>
      </c>
      <c r="I151" s="22"/>
      <c r="J151" s="30" t="e">
        <f t="shared" si="13"/>
        <v>#DIV/0!</v>
      </c>
      <c r="K151" s="58"/>
      <c r="L151" s="14"/>
      <c r="M151" s="14"/>
      <c r="N151" s="14"/>
      <c r="O151" s="14"/>
      <c r="P151" s="14"/>
    </row>
    <row r="152" spans="1:16" x14ac:dyDescent="0.2">
      <c r="A152" s="23"/>
      <c r="B152" s="129" t="s">
        <v>316</v>
      </c>
      <c r="C152" s="144">
        <v>0</v>
      </c>
      <c r="D152" s="26"/>
      <c r="E152" s="46"/>
      <c r="F152" s="25">
        <f t="shared" si="11"/>
        <v>0</v>
      </c>
      <c r="G152" s="28"/>
      <c r="H152" s="30" t="e">
        <f t="shared" si="12"/>
        <v>#DIV/0!</v>
      </c>
      <c r="I152" s="22"/>
      <c r="J152" s="30" t="e">
        <f t="shared" si="13"/>
        <v>#DIV/0!</v>
      </c>
      <c r="K152" s="58"/>
      <c r="L152" s="14"/>
      <c r="M152" s="14"/>
      <c r="N152" s="14"/>
      <c r="O152" s="14"/>
      <c r="P152" s="14"/>
    </row>
    <row r="153" spans="1:16" x14ac:dyDescent="0.2">
      <c r="A153" s="23"/>
      <c r="B153" s="129" t="s">
        <v>304</v>
      </c>
      <c r="C153" s="144">
        <v>72</v>
      </c>
      <c r="D153" s="26"/>
      <c r="E153" s="46"/>
      <c r="F153" s="25">
        <f t="shared" si="11"/>
        <v>0</v>
      </c>
      <c r="G153" s="28"/>
      <c r="H153" s="30" t="e">
        <f t="shared" si="12"/>
        <v>#DIV/0!</v>
      </c>
      <c r="I153" s="22"/>
      <c r="J153" s="30" t="e">
        <f t="shared" si="13"/>
        <v>#DIV/0!</v>
      </c>
      <c r="K153" s="58"/>
      <c r="L153" s="14"/>
      <c r="M153" s="14"/>
      <c r="N153" s="14"/>
      <c r="O153" s="14"/>
      <c r="P153" s="14"/>
    </row>
    <row r="154" spans="1:16" x14ac:dyDescent="0.2">
      <c r="A154" s="23"/>
      <c r="B154" s="129" t="s">
        <v>108</v>
      </c>
      <c r="C154" s="144">
        <v>117</v>
      </c>
      <c r="D154" s="26"/>
      <c r="E154" s="46"/>
      <c r="F154" s="25">
        <f t="shared" si="11"/>
        <v>0</v>
      </c>
      <c r="G154" s="28"/>
      <c r="H154" s="30" t="e">
        <f t="shared" si="12"/>
        <v>#DIV/0!</v>
      </c>
      <c r="I154" s="22"/>
      <c r="J154" s="30" t="e">
        <f t="shared" si="13"/>
        <v>#DIV/0!</v>
      </c>
      <c r="K154" s="58"/>
      <c r="L154" s="14"/>
      <c r="M154" s="14"/>
      <c r="N154" s="14"/>
      <c r="O154" s="14"/>
      <c r="P154" s="14"/>
    </row>
    <row r="155" spans="1:16" x14ac:dyDescent="0.2">
      <c r="A155" s="23"/>
      <c r="B155" s="129" t="s">
        <v>293</v>
      </c>
      <c r="C155" s="144">
        <v>0</v>
      </c>
      <c r="D155" s="26"/>
      <c r="E155" s="46"/>
      <c r="F155" s="25">
        <f t="shared" si="11"/>
        <v>0</v>
      </c>
      <c r="G155" s="28"/>
      <c r="H155" s="30" t="e">
        <f t="shared" si="12"/>
        <v>#DIV/0!</v>
      </c>
      <c r="I155" s="22"/>
      <c r="J155" s="30" t="e">
        <f t="shared" si="13"/>
        <v>#DIV/0!</v>
      </c>
      <c r="K155" s="58"/>
      <c r="L155" s="14"/>
      <c r="M155" s="14"/>
      <c r="N155" s="14"/>
      <c r="O155" s="14"/>
      <c r="P155" s="14"/>
    </row>
    <row r="156" spans="1:16" x14ac:dyDescent="0.2">
      <c r="A156" s="23"/>
      <c r="B156" s="129" t="s">
        <v>294</v>
      </c>
      <c r="C156" s="144">
        <v>0</v>
      </c>
      <c r="D156" s="26"/>
      <c r="E156" s="46"/>
      <c r="F156" s="25">
        <f t="shared" si="11"/>
        <v>0</v>
      </c>
      <c r="G156" s="28"/>
      <c r="H156" s="30" t="e">
        <f t="shared" si="12"/>
        <v>#DIV/0!</v>
      </c>
      <c r="I156" s="22"/>
      <c r="J156" s="30" t="e">
        <f t="shared" si="13"/>
        <v>#DIV/0!</v>
      </c>
      <c r="K156" s="58"/>
      <c r="L156" s="14"/>
      <c r="M156" s="14"/>
      <c r="N156" s="14"/>
      <c r="O156" s="14"/>
      <c r="P156" s="14"/>
    </row>
    <row r="157" spans="1:16" hidden="1" x14ac:dyDescent="0.2">
      <c r="A157" s="23"/>
      <c r="B157" s="129" t="s">
        <v>109</v>
      </c>
      <c r="C157" s="144">
        <v>0</v>
      </c>
      <c r="D157" s="26"/>
      <c r="E157" s="46"/>
      <c r="F157" s="25">
        <f t="shared" si="11"/>
        <v>0</v>
      </c>
      <c r="G157" s="28"/>
      <c r="H157" s="30" t="e">
        <f t="shared" si="12"/>
        <v>#DIV/0!</v>
      </c>
      <c r="I157" s="22"/>
      <c r="J157" s="30" t="e">
        <f t="shared" si="13"/>
        <v>#DIV/0!</v>
      </c>
      <c r="K157" s="58"/>
      <c r="L157" s="14"/>
      <c r="M157" s="14"/>
      <c r="N157" s="14"/>
      <c r="O157" s="14"/>
      <c r="P157" s="14"/>
    </row>
    <row r="158" spans="1:16" ht="13.5" thickBot="1" x14ac:dyDescent="0.25">
      <c r="A158" s="23"/>
      <c r="B158" s="136" t="s">
        <v>110</v>
      </c>
      <c r="C158" s="132">
        <f>SUM(C128:C157)</f>
        <v>25742</v>
      </c>
      <c r="D158" s="26"/>
      <c r="E158" s="44"/>
      <c r="F158" s="33">
        <f>SUM(F129:F157)</f>
        <v>0</v>
      </c>
      <c r="G158" s="29" t="e">
        <f>'Equitable Share Calculator'!D16</f>
        <v>#DIV/0!</v>
      </c>
      <c r="H158" s="31" t="e">
        <f>SUM(H129:H157)</f>
        <v>#DIV/0!</v>
      </c>
      <c r="I158" s="31">
        <f>SUM(I129:I157)</f>
        <v>0</v>
      </c>
      <c r="J158" s="31" t="e">
        <f>SUM(J129:J157)</f>
        <v>#DIV/0!</v>
      </c>
      <c r="K158" s="57"/>
      <c r="L158" s="14"/>
      <c r="M158" s="14"/>
      <c r="N158" s="14"/>
      <c r="O158" s="14"/>
      <c r="P158" s="14"/>
    </row>
    <row r="159" spans="1:16" x14ac:dyDescent="0.2">
      <c r="A159" s="23"/>
      <c r="B159" s="133" t="s">
        <v>111</v>
      </c>
      <c r="C159" s="134"/>
      <c r="D159" s="26"/>
      <c r="E159" s="44"/>
      <c r="F159" s="27"/>
      <c r="G159" s="28"/>
      <c r="H159" s="30"/>
      <c r="I159" s="30"/>
      <c r="J159" s="30"/>
      <c r="K159" s="57"/>
      <c r="L159" s="14"/>
      <c r="M159" s="14"/>
      <c r="N159" s="14"/>
      <c r="O159" s="14"/>
      <c r="P159" s="14"/>
    </row>
    <row r="160" spans="1:16" x14ac:dyDescent="0.2">
      <c r="A160" s="23"/>
      <c r="B160" s="127" t="s">
        <v>112</v>
      </c>
      <c r="C160" s="135">
        <v>2321</v>
      </c>
      <c r="D160" s="26"/>
      <c r="E160" s="44"/>
      <c r="F160" s="27"/>
      <c r="G160" s="28"/>
      <c r="H160" s="30"/>
      <c r="I160" s="30"/>
      <c r="J160" s="30"/>
      <c r="K160" s="57"/>
      <c r="L160" s="14"/>
      <c r="M160" s="14"/>
      <c r="N160" s="14"/>
      <c r="O160" s="14"/>
      <c r="P160" s="14"/>
    </row>
    <row r="161" spans="1:16" x14ac:dyDescent="0.2">
      <c r="A161" s="23"/>
      <c r="B161" s="129" t="s">
        <v>348</v>
      </c>
      <c r="C161" s="130">
        <v>25</v>
      </c>
      <c r="D161" s="26"/>
      <c r="E161" s="46"/>
      <c r="F161" s="25">
        <f t="shared" ref="F161:F164" si="14">IF(E161="YES",C161,0)</f>
        <v>0</v>
      </c>
      <c r="G161" s="28"/>
      <c r="H161" s="30" t="e">
        <f>F161*$G$165</f>
        <v>#DIV/0!</v>
      </c>
      <c r="I161" s="22"/>
      <c r="J161" s="30" t="e">
        <f t="shared" ref="J161:J164" si="15">H161+I161</f>
        <v>#DIV/0!</v>
      </c>
      <c r="K161" s="58"/>
      <c r="L161" s="14"/>
      <c r="M161" s="14"/>
      <c r="N161" s="14"/>
      <c r="O161" s="14"/>
      <c r="P161" s="14"/>
    </row>
    <row r="162" spans="1:16" x14ac:dyDescent="0.2">
      <c r="A162" s="23"/>
      <c r="B162" s="129" t="s">
        <v>124</v>
      </c>
      <c r="C162" s="130">
        <v>0</v>
      </c>
      <c r="D162" s="26"/>
      <c r="E162" s="46"/>
      <c r="F162" s="25">
        <f t="shared" si="14"/>
        <v>0</v>
      </c>
      <c r="G162" s="28"/>
      <c r="H162" s="30" t="e">
        <f>F162*$G$165</f>
        <v>#DIV/0!</v>
      </c>
      <c r="I162" s="22"/>
      <c r="J162" s="30" t="e">
        <f t="shared" si="15"/>
        <v>#DIV/0!</v>
      </c>
      <c r="K162" s="58"/>
      <c r="L162" s="14"/>
      <c r="M162" s="14"/>
      <c r="N162" s="14"/>
      <c r="O162" s="14"/>
      <c r="P162" s="14"/>
    </row>
    <row r="163" spans="1:16" x14ac:dyDescent="0.2">
      <c r="A163" s="23"/>
      <c r="B163" s="129" t="s">
        <v>113</v>
      </c>
      <c r="C163" s="130">
        <v>153</v>
      </c>
      <c r="D163" s="26"/>
      <c r="E163" s="46"/>
      <c r="F163" s="25">
        <f t="shared" si="14"/>
        <v>0</v>
      </c>
      <c r="G163" s="28"/>
      <c r="H163" s="30" t="e">
        <f>F163*$G$165</f>
        <v>#DIV/0!</v>
      </c>
      <c r="I163" s="22"/>
      <c r="J163" s="30" t="e">
        <f t="shared" si="15"/>
        <v>#DIV/0!</v>
      </c>
      <c r="K163" s="58"/>
      <c r="L163" s="14"/>
      <c r="M163" s="14"/>
      <c r="N163" s="14"/>
      <c r="O163" s="14"/>
      <c r="P163" s="14"/>
    </row>
    <row r="164" spans="1:16" x14ac:dyDescent="0.2">
      <c r="A164" s="23"/>
      <c r="B164" s="129" t="s">
        <v>162</v>
      </c>
      <c r="C164" s="130">
        <v>0</v>
      </c>
      <c r="D164" s="26"/>
      <c r="E164" s="46"/>
      <c r="F164" s="25">
        <f t="shared" si="14"/>
        <v>0</v>
      </c>
      <c r="G164" s="28"/>
      <c r="H164" s="30" t="e">
        <f>F164*$G$165</f>
        <v>#DIV/0!</v>
      </c>
      <c r="I164" s="22"/>
      <c r="J164" s="30" t="e">
        <f t="shared" si="15"/>
        <v>#DIV/0!</v>
      </c>
      <c r="K164" s="58"/>
      <c r="L164" s="14"/>
      <c r="M164" s="14"/>
      <c r="N164" s="14"/>
      <c r="O164" s="14"/>
      <c r="P164" s="14"/>
    </row>
    <row r="165" spans="1:16" ht="13.5" thickBot="1" x14ac:dyDescent="0.25">
      <c r="A165" s="23"/>
      <c r="B165" s="136" t="s">
        <v>114</v>
      </c>
      <c r="C165" s="132">
        <f>SUM(C160:C164)</f>
        <v>2499</v>
      </c>
      <c r="D165" s="26"/>
      <c r="E165" s="44"/>
      <c r="F165" s="33">
        <f>SUM(F161:F164)</f>
        <v>0</v>
      </c>
      <c r="G165" s="29" t="e">
        <f>'Equitable Share Calculator'!D16</f>
        <v>#DIV/0!</v>
      </c>
      <c r="H165" s="31" t="e">
        <f>SUM(H161:H164)</f>
        <v>#DIV/0!</v>
      </c>
      <c r="I165" s="31">
        <f>SUM(I161:I164)</f>
        <v>0</v>
      </c>
      <c r="J165" s="31" t="e">
        <f>SUM(J161:J164)</f>
        <v>#DIV/0!</v>
      </c>
      <c r="K165" s="57"/>
      <c r="L165" s="14"/>
      <c r="M165" s="14"/>
      <c r="N165" s="14"/>
      <c r="O165" s="14"/>
      <c r="P165" s="14"/>
    </row>
    <row r="166" spans="1:16" x14ac:dyDescent="0.2">
      <c r="A166" s="23"/>
      <c r="B166" s="133" t="s">
        <v>115</v>
      </c>
      <c r="C166" s="134"/>
      <c r="D166" s="26"/>
      <c r="E166" s="44"/>
      <c r="F166" s="27"/>
      <c r="G166" s="28"/>
      <c r="H166" s="30"/>
      <c r="I166" s="30"/>
      <c r="J166" s="30"/>
      <c r="K166" s="57"/>
      <c r="L166" s="14"/>
      <c r="M166" s="14"/>
      <c r="N166" s="14"/>
      <c r="O166" s="14"/>
      <c r="P166" s="14"/>
    </row>
    <row r="167" spans="1:16" x14ac:dyDescent="0.2">
      <c r="A167" s="23"/>
      <c r="B167" s="127" t="s">
        <v>116</v>
      </c>
      <c r="C167" s="135">
        <v>2702</v>
      </c>
      <c r="D167" s="26"/>
      <c r="E167" s="44"/>
      <c r="F167" s="27"/>
      <c r="G167" s="28"/>
      <c r="H167" s="30"/>
      <c r="I167" s="30"/>
      <c r="J167" s="30"/>
      <c r="K167" s="57"/>
      <c r="L167" s="14"/>
      <c r="M167" s="14"/>
      <c r="N167" s="14"/>
      <c r="O167" s="14"/>
      <c r="P167" s="14"/>
    </row>
    <row r="168" spans="1:16" x14ac:dyDescent="0.2">
      <c r="A168" s="23"/>
      <c r="B168" s="129" t="s">
        <v>317</v>
      </c>
      <c r="C168" s="140">
        <v>54</v>
      </c>
      <c r="D168" s="26"/>
      <c r="E168" s="46"/>
      <c r="F168" s="25">
        <f>IF(E168="YES",C168,0)</f>
        <v>0</v>
      </c>
      <c r="G168" s="28"/>
      <c r="H168" s="30" t="e">
        <f>F168*$G$95</f>
        <v>#DIV/0!</v>
      </c>
      <c r="I168" s="22"/>
      <c r="J168" s="30" t="e">
        <f>H168+I168</f>
        <v>#DIV/0!</v>
      </c>
      <c r="K168" s="58"/>
      <c r="L168" s="14"/>
      <c r="M168" s="14"/>
      <c r="N168" s="14"/>
      <c r="O168" s="14"/>
      <c r="P168" s="14"/>
    </row>
    <row r="169" spans="1:16" x14ac:dyDescent="0.2">
      <c r="A169" s="23"/>
      <c r="B169" s="129" t="s">
        <v>150</v>
      </c>
      <c r="C169" s="140">
        <v>203</v>
      </c>
      <c r="D169" s="26"/>
      <c r="E169" s="46"/>
      <c r="F169" s="25">
        <f t="shared" ref="F169:F170" si="16">IF(E169="YES",C169,0)</f>
        <v>0</v>
      </c>
      <c r="G169" s="28"/>
      <c r="H169" s="30" t="e">
        <f>F169*$G$171</f>
        <v>#DIV/0!</v>
      </c>
      <c r="I169" s="22"/>
      <c r="J169" s="30" t="e">
        <f t="shared" ref="J169:J170" si="17">H169+I169</f>
        <v>#DIV/0!</v>
      </c>
      <c r="K169" s="58"/>
      <c r="L169" s="14"/>
      <c r="M169" s="14"/>
      <c r="N169" s="14"/>
      <c r="O169" s="14"/>
      <c r="P169" s="14"/>
    </row>
    <row r="170" spans="1:16" x14ac:dyDescent="0.2">
      <c r="A170" s="23"/>
      <c r="B170" s="129" t="s">
        <v>118</v>
      </c>
      <c r="C170" s="140">
        <v>384</v>
      </c>
      <c r="D170" s="26"/>
      <c r="E170" s="46"/>
      <c r="F170" s="25">
        <f t="shared" si="16"/>
        <v>0</v>
      </c>
      <c r="G170" s="28"/>
      <c r="H170" s="30" t="e">
        <f>F170*$G$171</f>
        <v>#DIV/0!</v>
      </c>
      <c r="I170" s="22"/>
      <c r="J170" s="30" t="e">
        <f t="shared" si="17"/>
        <v>#DIV/0!</v>
      </c>
      <c r="K170" s="58"/>
      <c r="L170" s="14"/>
      <c r="M170" s="14"/>
      <c r="N170" s="14"/>
      <c r="O170" s="14"/>
      <c r="P170" s="14"/>
    </row>
    <row r="171" spans="1:16" ht="13.5" thickBot="1" x14ac:dyDescent="0.25">
      <c r="A171" s="23"/>
      <c r="B171" s="136" t="s">
        <v>119</v>
      </c>
      <c r="C171" s="132">
        <f>SUM(C167:C170)</f>
        <v>3343</v>
      </c>
      <c r="D171" s="26"/>
      <c r="E171" s="44"/>
      <c r="F171" s="33">
        <f>SUM(F168:F170)</f>
        <v>0</v>
      </c>
      <c r="G171" s="29" t="e">
        <f>'Equitable Share Calculator'!D16</f>
        <v>#DIV/0!</v>
      </c>
      <c r="H171" s="31" t="e">
        <f>SUM(H168:H170)</f>
        <v>#DIV/0!</v>
      </c>
      <c r="I171" s="31">
        <f>SUM(I168:I170)</f>
        <v>0</v>
      </c>
      <c r="J171" s="31" t="e">
        <f>SUM(J168:J170)</f>
        <v>#DIV/0!</v>
      </c>
      <c r="K171" s="57"/>
      <c r="L171" s="14"/>
      <c r="M171" s="14"/>
      <c r="N171" s="14"/>
      <c r="O171" s="14"/>
      <c r="P171" s="14"/>
    </row>
    <row r="172" spans="1:16" x14ac:dyDescent="0.2">
      <c r="A172" s="23"/>
      <c r="B172" s="133" t="s">
        <v>120</v>
      </c>
      <c r="C172" s="134"/>
      <c r="D172" s="26"/>
      <c r="E172" s="44"/>
      <c r="F172" s="27"/>
      <c r="G172" s="28"/>
      <c r="H172" s="30"/>
      <c r="I172" s="30"/>
      <c r="J172" s="30"/>
      <c r="K172" s="57"/>
      <c r="L172" s="14"/>
      <c r="M172" s="14"/>
      <c r="N172" s="14"/>
      <c r="O172" s="14"/>
      <c r="P172" s="14"/>
    </row>
    <row r="173" spans="1:16" x14ac:dyDescent="0.2">
      <c r="A173" s="23"/>
      <c r="B173" s="127" t="s">
        <v>121</v>
      </c>
      <c r="C173" s="135">
        <v>8017</v>
      </c>
      <c r="D173" s="26"/>
      <c r="E173" s="44"/>
      <c r="F173" s="27"/>
      <c r="G173" s="28"/>
      <c r="H173" s="30"/>
      <c r="I173" s="30"/>
      <c r="J173" s="30"/>
      <c r="K173" s="57"/>
      <c r="L173" s="14"/>
      <c r="M173" s="14"/>
      <c r="N173" s="14"/>
      <c r="O173" s="14"/>
      <c r="P173" s="14"/>
    </row>
    <row r="174" spans="1:16" x14ac:dyDescent="0.2">
      <c r="A174" s="23"/>
      <c r="B174" s="129" t="s">
        <v>122</v>
      </c>
      <c r="C174" s="130">
        <v>726</v>
      </c>
      <c r="D174" s="26"/>
      <c r="E174" s="46"/>
      <c r="F174" s="25">
        <f t="shared" ref="F174:F188" si="18">IF(E174="YES",C174,0)</f>
        <v>0</v>
      </c>
      <c r="G174" s="28"/>
      <c r="H174" s="30" t="e">
        <f>F174*$G$189</f>
        <v>#DIV/0!</v>
      </c>
      <c r="I174" s="22"/>
      <c r="J174" s="30" t="e">
        <f t="shared" ref="J174:J188" si="19">H174+I174</f>
        <v>#DIV/0!</v>
      </c>
      <c r="K174" s="58"/>
      <c r="L174" s="14"/>
      <c r="M174" s="14"/>
      <c r="N174" s="14"/>
      <c r="O174" s="14"/>
      <c r="P174" s="14"/>
    </row>
    <row r="175" spans="1:16" x14ac:dyDescent="0.2">
      <c r="A175" s="23"/>
      <c r="B175" s="129" t="s">
        <v>305</v>
      </c>
      <c r="C175" s="130">
        <v>0</v>
      </c>
      <c r="D175" s="26"/>
      <c r="E175" s="46"/>
      <c r="F175" s="25">
        <f t="shared" si="18"/>
        <v>0</v>
      </c>
      <c r="G175" s="28"/>
      <c r="H175" s="30" t="e">
        <f>F175*$G$189</f>
        <v>#DIV/0!</v>
      </c>
      <c r="I175" s="22"/>
      <c r="J175" s="30" t="e">
        <f t="shared" si="19"/>
        <v>#DIV/0!</v>
      </c>
      <c r="K175" s="58"/>
      <c r="L175" s="14"/>
      <c r="M175" s="14"/>
      <c r="N175" s="14"/>
      <c r="O175" s="14"/>
      <c r="P175" s="14"/>
    </row>
    <row r="176" spans="1:16" hidden="1" x14ac:dyDescent="0.2">
      <c r="A176" s="23"/>
      <c r="B176" s="147" t="s">
        <v>335</v>
      </c>
      <c r="C176" s="130">
        <v>0</v>
      </c>
      <c r="D176" s="26"/>
      <c r="E176" s="46"/>
      <c r="F176" s="25">
        <f t="shared" si="18"/>
        <v>0</v>
      </c>
      <c r="G176" s="28"/>
      <c r="H176" s="30" t="e">
        <f>F176*$G$189</f>
        <v>#DIV/0!</v>
      </c>
      <c r="I176" s="22"/>
      <c r="J176" s="30" t="e">
        <f t="shared" si="19"/>
        <v>#DIV/0!</v>
      </c>
      <c r="K176" s="58"/>
      <c r="L176" s="14"/>
      <c r="M176" s="14"/>
      <c r="N176" s="14"/>
      <c r="O176" s="14"/>
      <c r="P176" s="14"/>
    </row>
    <row r="177" spans="1:16" x14ac:dyDescent="0.2">
      <c r="A177" s="23"/>
      <c r="B177" s="129" t="s">
        <v>123</v>
      </c>
      <c r="C177" s="130">
        <v>12</v>
      </c>
      <c r="D177" s="26"/>
      <c r="E177" s="46"/>
      <c r="F177" s="25">
        <f t="shared" si="18"/>
        <v>0</v>
      </c>
      <c r="G177" s="28"/>
      <c r="H177" s="30" t="e">
        <f>F177*$G$189</f>
        <v>#DIV/0!</v>
      </c>
      <c r="I177" s="22"/>
      <c r="J177" s="30" t="e">
        <f t="shared" si="19"/>
        <v>#DIV/0!</v>
      </c>
      <c r="K177" s="58"/>
      <c r="L177" s="14"/>
      <c r="M177" s="14"/>
      <c r="N177" s="14"/>
      <c r="O177" s="14"/>
      <c r="P177" s="14"/>
    </row>
    <row r="178" spans="1:16" x14ac:dyDescent="0.2">
      <c r="A178" s="23"/>
      <c r="B178" s="129" t="s">
        <v>295</v>
      </c>
      <c r="C178" s="130">
        <v>43</v>
      </c>
      <c r="D178" s="26"/>
      <c r="E178" s="46"/>
      <c r="F178" s="25">
        <f t="shared" si="18"/>
        <v>0</v>
      </c>
      <c r="G178" s="28"/>
      <c r="H178" s="30" t="e">
        <f t="shared" ref="H178:H188" si="20">F178*$G$189</f>
        <v>#DIV/0!</v>
      </c>
      <c r="I178" s="22"/>
      <c r="J178" s="30" t="e">
        <f t="shared" si="19"/>
        <v>#DIV/0!</v>
      </c>
      <c r="K178" s="58"/>
      <c r="L178" s="14"/>
      <c r="M178" s="14"/>
      <c r="N178" s="14"/>
      <c r="O178" s="14"/>
      <c r="P178" s="14"/>
    </row>
    <row r="179" spans="1:16" hidden="1" x14ac:dyDescent="0.2">
      <c r="A179" s="23"/>
      <c r="B179" s="129" t="s">
        <v>318</v>
      </c>
      <c r="C179" s="130">
        <v>0</v>
      </c>
      <c r="D179" s="26"/>
      <c r="E179" s="46"/>
      <c r="F179" s="25">
        <f t="shared" si="18"/>
        <v>0</v>
      </c>
      <c r="G179" s="28"/>
      <c r="H179" s="30" t="e">
        <f t="shared" si="20"/>
        <v>#DIV/0!</v>
      </c>
      <c r="I179" s="22"/>
      <c r="J179" s="30" t="e">
        <f t="shared" si="19"/>
        <v>#DIV/0!</v>
      </c>
      <c r="K179" s="58"/>
      <c r="L179" s="14"/>
      <c r="M179" s="14"/>
      <c r="N179" s="14"/>
      <c r="O179" s="14"/>
      <c r="P179" s="14"/>
    </row>
    <row r="180" spans="1:16" hidden="1" x14ac:dyDescent="0.2">
      <c r="A180" s="23"/>
      <c r="B180" s="147" t="s">
        <v>125</v>
      </c>
      <c r="C180" s="130">
        <v>0</v>
      </c>
      <c r="D180" s="26"/>
      <c r="E180" s="46"/>
      <c r="F180" s="25">
        <f t="shared" si="18"/>
        <v>0</v>
      </c>
      <c r="G180" s="28"/>
      <c r="H180" s="30" t="e">
        <f t="shared" si="20"/>
        <v>#DIV/0!</v>
      </c>
      <c r="I180" s="22"/>
      <c r="J180" s="30" t="e">
        <f t="shared" si="19"/>
        <v>#DIV/0!</v>
      </c>
      <c r="K180" s="58"/>
      <c r="L180" s="14"/>
      <c r="M180" s="14"/>
      <c r="N180" s="14"/>
      <c r="O180" s="14"/>
      <c r="P180" s="14"/>
    </row>
    <row r="181" spans="1:16" x14ac:dyDescent="0.2">
      <c r="A181" s="23"/>
      <c r="B181" s="129" t="s">
        <v>126</v>
      </c>
      <c r="C181" s="130">
        <v>0</v>
      </c>
      <c r="D181" s="26"/>
      <c r="E181" s="46"/>
      <c r="F181" s="25">
        <f t="shared" si="18"/>
        <v>0</v>
      </c>
      <c r="G181" s="28"/>
      <c r="H181" s="30" t="e">
        <f t="shared" si="20"/>
        <v>#DIV/0!</v>
      </c>
      <c r="I181" s="22"/>
      <c r="J181" s="30" t="e">
        <f t="shared" si="19"/>
        <v>#DIV/0!</v>
      </c>
      <c r="K181" s="58"/>
      <c r="L181" s="14"/>
      <c r="M181" s="14"/>
      <c r="N181" s="14"/>
      <c r="O181" s="14"/>
      <c r="P181" s="14"/>
    </row>
    <row r="182" spans="1:16" x14ac:dyDescent="0.2">
      <c r="A182" s="23"/>
      <c r="B182" s="129" t="s">
        <v>296</v>
      </c>
      <c r="C182" s="130">
        <v>72</v>
      </c>
      <c r="D182" s="26"/>
      <c r="E182" s="46"/>
      <c r="F182" s="25">
        <f t="shared" si="18"/>
        <v>0</v>
      </c>
      <c r="G182" s="28"/>
      <c r="H182" s="30" t="e">
        <f t="shared" si="20"/>
        <v>#DIV/0!</v>
      </c>
      <c r="I182" s="22"/>
      <c r="J182" s="30" t="e">
        <f t="shared" si="19"/>
        <v>#DIV/0!</v>
      </c>
      <c r="K182" s="58"/>
      <c r="L182" s="14"/>
      <c r="M182" s="14"/>
      <c r="N182" s="14"/>
      <c r="O182" s="14"/>
      <c r="P182" s="14"/>
    </row>
    <row r="183" spans="1:16" x14ac:dyDescent="0.2">
      <c r="A183" s="23"/>
      <c r="B183" s="129" t="s">
        <v>127</v>
      </c>
      <c r="C183" s="130">
        <v>161</v>
      </c>
      <c r="D183" s="26"/>
      <c r="E183" s="46"/>
      <c r="F183" s="25">
        <f t="shared" si="18"/>
        <v>0</v>
      </c>
      <c r="G183" s="28"/>
      <c r="H183" s="30" t="e">
        <f t="shared" si="20"/>
        <v>#DIV/0!</v>
      </c>
      <c r="I183" s="22"/>
      <c r="J183" s="30" t="e">
        <f t="shared" si="19"/>
        <v>#DIV/0!</v>
      </c>
      <c r="K183" s="58"/>
      <c r="L183" s="14"/>
      <c r="M183" s="14"/>
      <c r="N183" s="14"/>
      <c r="O183" s="14"/>
      <c r="P183" s="14"/>
    </row>
    <row r="184" spans="1:16" x14ac:dyDescent="0.2">
      <c r="A184" s="23"/>
      <c r="B184" s="129" t="s">
        <v>128</v>
      </c>
      <c r="C184" s="130">
        <v>134</v>
      </c>
      <c r="D184" s="26"/>
      <c r="E184" s="46"/>
      <c r="F184" s="25">
        <f t="shared" si="18"/>
        <v>0</v>
      </c>
      <c r="G184" s="28"/>
      <c r="H184" s="30" t="e">
        <f t="shared" si="20"/>
        <v>#DIV/0!</v>
      </c>
      <c r="I184" s="22"/>
      <c r="J184" s="30" t="e">
        <f t="shared" si="19"/>
        <v>#DIV/0!</v>
      </c>
      <c r="K184" s="58"/>
      <c r="L184" s="14"/>
      <c r="M184" s="14"/>
      <c r="N184" s="14"/>
      <c r="O184" s="14"/>
      <c r="P184" s="14"/>
    </row>
    <row r="185" spans="1:16" x14ac:dyDescent="0.2">
      <c r="A185" s="23"/>
      <c r="B185" s="129" t="s">
        <v>129</v>
      </c>
      <c r="C185" s="130">
        <v>164</v>
      </c>
      <c r="D185" s="26"/>
      <c r="E185" s="46"/>
      <c r="F185" s="25">
        <f t="shared" si="18"/>
        <v>0</v>
      </c>
      <c r="G185" s="28"/>
      <c r="H185" s="30" t="e">
        <f t="shared" si="20"/>
        <v>#DIV/0!</v>
      </c>
      <c r="I185" s="22"/>
      <c r="J185" s="30" t="e">
        <f t="shared" si="19"/>
        <v>#DIV/0!</v>
      </c>
      <c r="K185" s="58"/>
      <c r="L185" s="14"/>
      <c r="M185" s="14"/>
      <c r="N185" s="14"/>
      <c r="O185" s="14"/>
      <c r="P185" s="14"/>
    </row>
    <row r="186" spans="1:16" x14ac:dyDescent="0.2">
      <c r="A186" s="23"/>
      <c r="B186" s="129" t="s">
        <v>130</v>
      </c>
      <c r="C186" s="130">
        <v>2</v>
      </c>
      <c r="D186" s="26"/>
      <c r="E186" s="46"/>
      <c r="F186" s="25">
        <f t="shared" si="18"/>
        <v>0</v>
      </c>
      <c r="G186" s="28"/>
      <c r="H186" s="30" t="e">
        <f t="shared" si="20"/>
        <v>#DIV/0!</v>
      </c>
      <c r="I186" s="22"/>
      <c r="J186" s="30" t="e">
        <f t="shared" si="19"/>
        <v>#DIV/0!</v>
      </c>
      <c r="K186" s="58"/>
      <c r="L186" s="14"/>
      <c r="M186" s="14"/>
      <c r="N186" s="14"/>
      <c r="O186" s="14"/>
      <c r="P186" s="14"/>
    </row>
    <row r="187" spans="1:16" x14ac:dyDescent="0.2">
      <c r="A187" s="23"/>
      <c r="B187" s="129" t="s">
        <v>297</v>
      </c>
      <c r="C187" s="130">
        <v>0</v>
      </c>
      <c r="D187" s="26"/>
      <c r="E187" s="46"/>
      <c r="F187" s="25">
        <f t="shared" si="18"/>
        <v>0</v>
      </c>
      <c r="G187" s="28"/>
      <c r="H187" s="30" t="e">
        <f t="shared" si="20"/>
        <v>#DIV/0!</v>
      </c>
      <c r="I187" s="22"/>
      <c r="J187" s="30" t="e">
        <f t="shared" si="19"/>
        <v>#DIV/0!</v>
      </c>
      <c r="K187" s="58"/>
      <c r="L187" s="14"/>
      <c r="M187" s="14"/>
      <c r="N187" s="14"/>
      <c r="O187" s="14"/>
      <c r="P187" s="14"/>
    </row>
    <row r="188" spans="1:16" hidden="1" x14ac:dyDescent="0.2">
      <c r="A188" s="23"/>
      <c r="B188" s="129" t="s">
        <v>130</v>
      </c>
      <c r="C188" s="130">
        <v>0</v>
      </c>
      <c r="D188" s="26"/>
      <c r="E188" s="46"/>
      <c r="F188" s="25">
        <f t="shared" si="18"/>
        <v>0</v>
      </c>
      <c r="G188" s="28"/>
      <c r="H188" s="30" t="e">
        <f t="shared" si="20"/>
        <v>#DIV/0!</v>
      </c>
      <c r="I188" s="22"/>
      <c r="J188" s="30" t="e">
        <f t="shared" si="19"/>
        <v>#DIV/0!</v>
      </c>
      <c r="K188" s="58"/>
      <c r="L188" s="14"/>
      <c r="M188" s="14"/>
      <c r="N188" s="14"/>
      <c r="O188" s="14"/>
      <c r="P188" s="14"/>
    </row>
    <row r="189" spans="1:16" ht="13.5" thickBot="1" x14ac:dyDescent="0.25">
      <c r="A189" s="23"/>
      <c r="B189" s="136" t="s">
        <v>131</v>
      </c>
      <c r="C189" s="132">
        <f>SUM(C173:C188)</f>
        <v>9331</v>
      </c>
      <c r="D189" s="26"/>
      <c r="E189" s="44"/>
      <c r="F189" s="33">
        <f>SUM(F174:F188)</f>
        <v>0</v>
      </c>
      <c r="G189" s="29" t="e">
        <f>'Equitable Share Calculator'!D16</f>
        <v>#DIV/0!</v>
      </c>
      <c r="H189" s="31" t="e">
        <f>SUM(H174:H188)</f>
        <v>#DIV/0!</v>
      </c>
      <c r="I189" s="31">
        <f>SUM(I174:I188)</f>
        <v>0</v>
      </c>
      <c r="J189" s="31" t="e">
        <f>SUM(J174:J188)</f>
        <v>#DIV/0!</v>
      </c>
      <c r="K189" s="57"/>
      <c r="L189" s="14"/>
      <c r="M189" s="14"/>
      <c r="N189" s="14"/>
      <c r="O189" s="14"/>
      <c r="P189" s="14"/>
    </row>
    <row r="190" spans="1:16" x14ac:dyDescent="0.2">
      <c r="A190" s="23"/>
      <c r="B190" s="137" t="s">
        <v>132</v>
      </c>
      <c r="C190" s="134"/>
      <c r="D190" s="26"/>
      <c r="E190" s="44"/>
      <c r="F190" s="27"/>
      <c r="G190" s="28"/>
      <c r="H190" s="30"/>
      <c r="I190" s="30"/>
      <c r="J190" s="30"/>
      <c r="K190" s="57"/>
      <c r="L190" s="14"/>
      <c r="M190" s="14"/>
      <c r="N190" s="14"/>
      <c r="O190" s="14"/>
      <c r="P190" s="14"/>
    </row>
    <row r="191" spans="1:16" x14ac:dyDescent="0.2">
      <c r="A191" s="23"/>
      <c r="B191" s="143" t="s">
        <v>133</v>
      </c>
      <c r="C191" s="135">
        <v>3501</v>
      </c>
      <c r="D191" s="26"/>
      <c r="E191" s="44"/>
      <c r="F191" s="27"/>
      <c r="G191" s="28"/>
      <c r="H191" s="30"/>
      <c r="I191" s="34"/>
      <c r="J191" s="30"/>
      <c r="K191" s="57"/>
      <c r="L191" s="14"/>
      <c r="M191" s="14"/>
      <c r="N191" s="14"/>
      <c r="O191" s="14"/>
      <c r="P191" s="14"/>
    </row>
    <row r="192" spans="1:16" x14ac:dyDescent="0.2">
      <c r="A192" s="23"/>
      <c r="B192" s="141" t="s">
        <v>134</v>
      </c>
      <c r="C192" s="130">
        <v>110</v>
      </c>
      <c r="D192" s="26"/>
      <c r="E192" s="46"/>
      <c r="F192" s="25">
        <f>IF(E192="YES",C192,0)</f>
        <v>0</v>
      </c>
      <c r="G192" s="28"/>
      <c r="H192" s="30" t="e">
        <f>F192*$G$195</f>
        <v>#DIV/0!</v>
      </c>
      <c r="I192" s="22"/>
      <c r="J192" s="30" t="e">
        <f>H192+I192</f>
        <v>#DIV/0!</v>
      </c>
      <c r="K192" s="58"/>
      <c r="L192" s="14"/>
      <c r="M192" s="14"/>
      <c r="N192" s="14"/>
      <c r="O192" s="14"/>
      <c r="P192" s="14"/>
    </row>
    <row r="193" spans="1:16" x14ac:dyDescent="0.2">
      <c r="A193" s="23"/>
      <c r="B193" s="141" t="s">
        <v>135</v>
      </c>
      <c r="C193" s="130">
        <v>171</v>
      </c>
      <c r="D193" s="26"/>
      <c r="E193" s="46"/>
      <c r="F193" s="25">
        <f>IF(E193="YES",C193,0)</f>
        <v>0</v>
      </c>
      <c r="G193" s="28"/>
      <c r="H193" s="30" t="e">
        <f>F193*$G$195</f>
        <v>#DIV/0!</v>
      </c>
      <c r="I193" s="22"/>
      <c r="J193" s="30" t="e">
        <f>H193+I193</f>
        <v>#DIV/0!</v>
      </c>
      <c r="K193" s="58"/>
      <c r="L193" s="14"/>
      <c r="M193" s="14"/>
      <c r="N193" s="14"/>
      <c r="O193" s="14"/>
      <c r="P193" s="14"/>
    </row>
    <row r="194" spans="1:16" x14ac:dyDescent="0.2">
      <c r="A194" s="23"/>
      <c r="B194" s="141" t="s">
        <v>286</v>
      </c>
      <c r="C194" s="145">
        <v>12</v>
      </c>
      <c r="D194" s="26"/>
      <c r="E194" s="46"/>
      <c r="F194" s="25">
        <f>IF(E194="YES",C194,0)</f>
        <v>0</v>
      </c>
      <c r="G194" s="28"/>
      <c r="H194" s="30" t="e">
        <f>F194*$G$195</f>
        <v>#DIV/0!</v>
      </c>
      <c r="I194" s="22"/>
      <c r="J194" s="30" t="e">
        <f>H194+I194</f>
        <v>#DIV/0!</v>
      </c>
      <c r="K194" s="58"/>
      <c r="L194" s="14"/>
      <c r="M194" s="14"/>
      <c r="N194" s="14"/>
      <c r="O194" s="14"/>
      <c r="P194" s="14"/>
    </row>
    <row r="195" spans="1:16" ht="13.5" thickBot="1" x14ac:dyDescent="0.25">
      <c r="A195" s="23"/>
      <c r="B195" s="136" t="s">
        <v>136</v>
      </c>
      <c r="C195" s="132">
        <f>SUM(C191:C194)</f>
        <v>3794</v>
      </c>
      <c r="D195" s="26"/>
      <c r="E195" s="44"/>
      <c r="F195" s="33">
        <f>SUM(F192:F194)</f>
        <v>0</v>
      </c>
      <c r="G195" s="29" t="e">
        <f>'Equitable Share Calculator'!D16</f>
        <v>#DIV/0!</v>
      </c>
      <c r="H195" s="31" t="e">
        <f>SUM(H192:H194)</f>
        <v>#DIV/0!</v>
      </c>
      <c r="I195" s="31">
        <f>SUM(I192:I194)</f>
        <v>0</v>
      </c>
      <c r="J195" s="31" t="e">
        <f>SUM(J192:J194)</f>
        <v>#DIV/0!</v>
      </c>
      <c r="K195" s="57"/>
      <c r="L195" s="14"/>
      <c r="M195" s="14"/>
      <c r="N195" s="14"/>
      <c r="O195" s="14"/>
      <c r="P195" s="14"/>
    </row>
    <row r="196" spans="1:16" x14ac:dyDescent="0.2">
      <c r="A196" s="23"/>
      <c r="B196" s="133" t="s">
        <v>137</v>
      </c>
      <c r="C196" s="134"/>
      <c r="D196" s="26"/>
      <c r="E196" s="44"/>
      <c r="F196" s="27"/>
      <c r="G196" s="28"/>
      <c r="H196" s="30"/>
      <c r="I196" s="30"/>
      <c r="J196" s="30"/>
      <c r="K196" s="57"/>
      <c r="L196" s="14"/>
      <c r="M196" s="14"/>
      <c r="N196" s="14"/>
      <c r="O196" s="14"/>
      <c r="P196" s="14"/>
    </row>
    <row r="197" spans="1:16" x14ac:dyDescent="0.2">
      <c r="A197" s="23"/>
      <c r="B197" s="127" t="s">
        <v>138</v>
      </c>
      <c r="C197" s="135">
        <v>5711</v>
      </c>
      <c r="D197" s="26"/>
      <c r="E197" s="44"/>
      <c r="F197" s="27"/>
      <c r="G197" s="28"/>
      <c r="H197" s="30"/>
      <c r="I197" s="30"/>
      <c r="J197" s="30"/>
      <c r="K197" s="57"/>
      <c r="L197" s="14"/>
      <c r="M197" s="14"/>
      <c r="N197" s="14"/>
      <c r="O197" s="14"/>
      <c r="P197" s="14"/>
    </row>
    <row r="198" spans="1:16" x14ac:dyDescent="0.2">
      <c r="A198" s="23"/>
      <c r="B198" s="127" t="s">
        <v>298</v>
      </c>
      <c r="C198" s="144">
        <v>0</v>
      </c>
      <c r="D198" s="26"/>
      <c r="E198" s="46"/>
      <c r="F198" s="25">
        <f t="shared" ref="F198:F202" si="21">IF(E198="YES",C198,0)</f>
        <v>0</v>
      </c>
      <c r="G198" s="28"/>
      <c r="H198" s="30" t="e">
        <f>F198*$G$203</f>
        <v>#DIV/0!</v>
      </c>
      <c r="I198" s="22"/>
      <c r="J198" s="30" t="e">
        <f t="shared" ref="J198:J202" si="22">H198+I198</f>
        <v>#DIV/0!</v>
      </c>
      <c r="K198" s="58"/>
      <c r="L198" s="14"/>
      <c r="M198" s="14"/>
      <c r="N198" s="14"/>
      <c r="O198" s="14"/>
      <c r="P198" s="14"/>
    </row>
    <row r="199" spans="1:16" x14ac:dyDescent="0.2">
      <c r="A199" s="23"/>
      <c r="B199" s="129" t="s">
        <v>350</v>
      </c>
      <c r="C199" s="130">
        <v>172</v>
      </c>
      <c r="D199" s="26"/>
      <c r="E199" s="46"/>
      <c r="F199" s="25">
        <f t="shared" si="21"/>
        <v>0</v>
      </c>
      <c r="G199" s="28"/>
      <c r="H199" s="30" t="e">
        <f>F199*$G$203</f>
        <v>#DIV/0!</v>
      </c>
      <c r="I199" s="22"/>
      <c r="J199" s="30" t="e">
        <f t="shared" si="22"/>
        <v>#DIV/0!</v>
      </c>
      <c r="K199" s="58"/>
      <c r="L199" s="14"/>
      <c r="M199" s="14"/>
      <c r="N199" s="14"/>
      <c r="O199" s="14"/>
      <c r="P199" s="14"/>
    </row>
    <row r="200" spans="1:16" hidden="1" x14ac:dyDescent="0.2">
      <c r="A200" s="23"/>
      <c r="B200" s="129" t="s">
        <v>319</v>
      </c>
      <c r="C200" s="130">
        <v>0</v>
      </c>
      <c r="D200" s="26"/>
      <c r="E200" s="46"/>
      <c r="F200" s="25">
        <f t="shared" si="21"/>
        <v>0</v>
      </c>
      <c r="G200" s="28"/>
      <c r="H200" s="30" t="e">
        <f>F200*$G$203</f>
        <v>#DIV/0!</v>
      </c>
      <c r="I200" s="22"/>
      <c r="J200" s="30" t="e">
        <f t="shared" si="22"/>
        <v>#DIV/0!</v>
      </c>
      <c r="K200" s="58"/>
      <c r="L200" s="14"/>
      <c r="M200" s="14"/>
      <c r="N200" s="14"/>
      <c r="O200" s="14"/>
      <c r="P200" s="14"/>
    </row>
    <row r="201" spans="1:16" x14ac:dyDescent="0.2">
      <c r="A201" s="23"/>
      <c r="B201" s="129" t="s">
        <v>139</v>
      </c>
      <c r="C201" s="130">
        <v>598</v>
      </c>
      <c r="D201" s="26"/>
      <c r="E201" s="46"/>
      <c r="F201" s="25">
        <f t="shared" si="21"/>
        <v>0</v>
      </c>
      <c r="G201" s="28"/>
      <c r="H201" s="30" t="e">
        <f>F201*$G$203</f>
        <v>#DIV/0!</v>
      </c>
      <c r="I201" s="22"/>
      <c r="J201" s="30" t="e">
        <f t="shared" si="22"/>
        <v>#DIV/0!</v>
      </c>
      <c r="K201" s="58"/>
      <c r="L201" s="14"/>
      <c r="M201" s="14"/>
      <c r="N201" s="14"/>
      <c r="O201" s="14"/>
      <c r="P201" s="14"/>
    </row>
    <row r="202" spans="1:16" hidden="1" x14ac:dyDescent="0.2">
      <c r="A202" s="23"/>
      <c r="B202" s="129" t="s">
        <v>299</v>
      </c>
      <c r="C202" s="130">
        <v>0</v>
      </c>
      <c r="D202" s="26"/>
      <c r="E202" s="46"/>
      <c r="F202" s="25">
        <f t="shared" si="21"/>
        <v>0</v>
      </c>
      <c r="G202" s="28"/>
      <c r="H202" s="30" t="e">
        <f>F202*$G$203</f>
        <v>#DIV/0!</v>
      </c>
      <c r="I202" s="22"/>
      <c r="J202" s="30" t="e">
        <f t="shared" si="22"/>
        <v>#DIV/0!</v>
      </c>
      <c r="K202" s="58"/>
      <c r="L202" s="14"/>
      <c r="M202" s="14"/>
      <c r="N202" s="14"/>
      <c r="O202" s="14"/>
      <c r="P202" s="14"/>
    </row>
    <row r="203" spans="1:16" ht="13.5" thickBot="1" x14ac:dyDescent="0.25">
      <c r="A203" s="23"/>
      <c r="B203" s="136" t="s">
        <v>140</v>
      </c>
      <c r="C203" s="132">
        <f>SUM(C197:C202)</f>
        <v>6481</v>
      </c>
      <c r="D203" s="26"/>
      <c r="E203" s="44"/>
      <c r="F203" s="33">
        <f>SUM(F198:F202)</f>
        <v>0</v>
      </c>
      <c r="G203" s="29" t="e">
        <f>'Equitable Share Calculator'!D16</f>
        <v>#DIV/0!</v>
      </c>
      <c r="H203" s="31" t="e">
        <f>SUM(H198:H202)</f>
        <v>#DIV/0!</v>
      </c>
      <c r="I203" s="31">
        <f>SUM(I198:I202)</f>
        <v>0</v>
      </c>
      <c r="J203" s="31" t="e">
        <f>SUM(J198:J202)</f>
        <v>#DIV/0!</v>
      </c>
      <c r="K203" s="32"/>
      <c r="L203" s="14"/>
      <c r="M203" s="14"/>
      <c r="N203" s="14"/>
      <c r="O203" s="14"/>
      <c r="P203" s="14"/>
    </row>
    <row r="204" spans="1:16" ht="13.5" thickBot="1" x14ac:dyDescent="0.25">
      <c r="A204" s="23"/>
      <c r="B204" s="23"/>
      <c r="C204" s="27"/>
      <c r="D204" s="23"/>
      <c r="E204" s="23"/>
      <c r="F204" s="23"/>
      <c r="G204" s="23"/>
      <c r="H204" s="32"/>
      <c r="I204" s="23"/>
      <c r="J204" s="23"/>
      <c r="K204" s="23"/>
      <c r="L204" s="14"/>
      <c r="M204" s="14"/>
      <c r="N204" s="14"/>
      <c r="O204" s="14"/>
      <c r="P204" s="14"/>
    </row>
    <row r="205" spans="1:16" x14ac:dyDescent="0.2">
      <c r="A205" s="23"/>
      <c r="B205" s="116" t="s">
        <v>141</v>
      </c>
      <c r="C205" s="117"/>
      <c r="D205" s="23"/>
      <c r="E205" s="23"/>
      <c r="F205" s="23"/>
      <c r="G205" s="23"/>
      <c r="H205" s="32"/>
      <c r="I205" s="23"/>
      <c r="J205" s="23"/>
      <c r="K205" s="23"/>
      <c r="L205" s="14"/>
      <c r="M205" s="14"/>
      <c r="N205" s="14"/>
      <c r="O205" s="14"/>
      <c r="P205" s="14"/>
    </row>
    <row r="206" spans="1:16" x14ac:dyDescent="0.2">
      <c r="A206" s="23"/>
      <c r="B206" s="120"/>
      <c r="C206" s="112"/>
      <c r="D206" s="23"/>
      <c r="E206" s="23"/>
      <c r="F206" s="23"/>
      <c r="G206" s="23"/>
      <c r="H206" s="32"/>
      <c r="I206" s="23"/>
      <c r="J206" s="23"/>
      <c r="K206" s="23"/>
      <c r="L206" s="14"/>
      <c r="M206" s="14"/>
      <c r="N206" s="14"/>
      <c r="O206" s="14"/>
      <c r="P206" s="14"/>
    </row>
    <row r="207" spans="1:16" x14ac:dyDescent="0.2">
      <c r="A207" s="23"/>
      <c r="B207" s="111" t="s">
        <v>320</v>
      </c>
      <c r="C207" s="112"/>
      <c r="D207" s="23"/>
      <c r="E207" s="23"/>
      <c r="F207" s="23"/>
      <c r="G207" s="23"/>
      <c r="H207" s="32"/>
      <c r="I207" s="23"/>
      <c r="J207" s="23"/>
      <c r="K207" s="23"/>
      <c r="L207" s="14"/>
      <c r="M207" s="14"/>
      <c r="N207" s="14"/>
      <c r="O207" s="14"/>
      <c r="P207" s="14"/>
    </row>
    <row r="208" spans="1:16" x14ac:dyDescent="0.2">
      <c r="A208" s="23"/>
      <c r="B208" s="111" t="s">
        <v>321</v>
      </c>
      <c r="C208" s="112"/>
      <c r="D208" s="23"/>
      <c r="E208" s="23"/>
      <c r="F208" s="23"/>
      <c r="G208" s="23"/>
      <c r="H208" s="32"/>
      <c r="I208" s="23"/>
      <c r="J208" s="23"/>
      <c r="K208" s="23"/>
      <c r="L208" s="14"/>
      <c r="M208" s="14"/>
      <c r="N208" s="14"/>
      <c r="O208" s="14"/>
      <c r="P208" s="14"/>
    </row>
    <row r="209" spans="1:16" x14ac:dyDescent="0.2">
      <c r="A209" s="23"/>
      <c r="B209" s="111" t="s">
        <v>328</v>
      </c>
      <c r="C209" s="112"/>
      <c r="D209" s="23"/>
      <c r="E209" s="23"/>
      <c r="F209" s="23"/>
      <c r="G209" s="23"/>
      <c r="H209" s="32"/>
      <c r="I209" s="23"/>
      <c r="J209" s="23"/>
      <c r="K209" s="23"/>
      <c r="L209" s="14"/>
      <c r="M209" s="14"/>
      <c r="N209" s="14"/>
      <c r="O209" s="14"/>
      <c r="P209" s="14"/>
    </row>
    <row r="210" spans="1:16" x14ac:dyDescent="0.2">
      <c r="A210" s="23"/>
      <c r="B210" s="111" t="s">
        <v>329</v>
      </c>
      <c r="C210" s="112"/>
      <c r="D210" s="23"/>
      <c r="E210" s="23"/>
      <c r="F210" s="23"/>
      <c r="G210" s="23"/>
      <c r="H210" s="32"/>
      <c r="I210" s="23"/>
      <c r="J210" s="23"/>
      <c r="K210" s="23"/>
      <c r="L210" s="14"/>
      <c r="M210" s="14"/>
      <c r="N210" s="14"/>
      <c r="O210" s="14"/>
      <c r="P210" s="14"/>
    </row>
    <row r="211" spans="1:16" x14ac:dyDescent="0.2">
      <c r="A211" s="23"/>
      <c r="B211" s="120"/>
      <c r="C211" s="112"/>
      <c r="D211" s="23"/>
      <c r="E211" s="23"/>
      <c r="F211" s="23"/>
      <c r="G211" s="23"/>
      <c r="H211" s="32"/>
      <c r="I211" s="23"/>
      <c r="J211" s="23"/>
      <c r="K211" s="23"/>
      <c r="L211" s="14"/>
      <c r="M211" s="14"/>
      <c r="N211" s="14"/>
      <c r="O211" s="14"/>
      <c r="P211" s="14"/>
    </row>
    <row r="212" spans="1:16" x14ac:dyDescent="0.2">
      <c r="A212" s="23"/>
      <c r="B212" s="120" t="s">
        <v>142</v>
      </c>
      <c r="C212" s="112"/>
      <c r="D212" s="23"/>
      <c r="E212" s="23"/>
      <c r="F212" s="23"/>
      <c r="G212" s="23"/>
      <c r="H212" s="32"/>
      <c r="I212" s="23"/>
      <c r="J212" s="23"/>
      <c r="K212" s="23"/>
      <c r="L212" s="14"/>
      <c r="M212" s="14"/>
      <c r="N212" s="14"/>
      <c r="O212" s="14"/>
      <c r="P212" s="14"/>
    </row>
    <row r="213" spans="1:16" x14ac:dyDescent="0.2">
      <c r="A213" s="23"/>
      <c r="B213" s="111" t="s">
        <v>155</v>
      </c>
      <c r="C213" s="113"/>
      <c r="D213" s="23"/>
      <c r="E213" s="23"/>
      <c r="F213" s="23"/>
      <c r="G213" s="23"/>
      <c r="H213" s="23"/>
      <c r="I213" s="23"/>
      <c r="J213" s="23"/>
      <c r="K213" s="23"/>
      <c r="L213" s="14"/>
      <c r="M213" s="14"/>
      <c r="N213" s="14"/>
      <c r="O213" s="14"/>
      <c r="P213" s="14"/>
    </row>
    <row r="214" spans="1:16" x14ac:dyDescent="0.2">
      <c r="A214" s="23"/>
      <c r="B214" s="120"/>
      <c r="C214" s="112"/>
      <c r="D214" s="23"/>
      <c r="E214" s="23"/>
      <c r="F214" s="23"/>
      <c r="G214" s="23"/>
      <c r="H214" s="23"/>
      <c r="I214" s="23"/>
      <c r="J214" s="23"/>
      <c r="K214" s="23"/>
      <c r="L214" s="14"/>
      <c r="M214" s="14"/>
      <c r="N214" s="14"/>
      <c r="O214" s="14"/>
      <c r="P214" s="14"/>
    </row>
    <row r="215" spans="1:16" x14ac:dyDescent="0.2">
      <c r="A215" s="23"/>
      <c r="B215" s="111" t="s">
        <v>323</v>
      </c>
      <c r="C215" s="113"/>
      <c r="D215" s="23"/>
      <c r="E215" s="23"/>
      <c r="F215" s="23"/>
      <c r="G215" s="23"/>
      <c r="H215" s="23"/>
      <c r="I215" s="23"/>
      <c r="J215" s="23"/>
      <c r="K215" s="23"/>
      <c r="L215" s="14"/>
      <c r="M215" s="14"/>
      <c r="N215" s="14"/>
      <c r="O215" s="14"/>
      <c r="P215" s="14"/>
    </row>
    <row r="216" spans="1:16" x14ac:dyDescent="0.2">
      <c r="A216" s="23"/>
      <c r="B216" s="111" t="s">
        <v>341</v>
      </c>
      <c r="C216" s="113"/>
      <c r="D216" s="23"/>
      <c r="E216" s="23"/>
      <c r="F216" s="23"/>
      <c r="G216" s="23"/>
      <c r="H216" s="23"/>
      <c r="I216" s="23"/>
      <c r="J216" s="23"/>
      <c r="K216" s="23"/>
      <c r="L216" s="14"/>
      <c r="M216" s="14"/>
      <c r="N216" s="14"/>
      <c r="O216" s="14"/>
      <c r="P216" s="14"/>
    </row>
    <row r="217" spans="1:16" x14ac:dyDescent="0.2">
      <c r="A217" s="23"/>
      <c r="B217" s="111" t="s">
        <v>342</v>
      </c>
      <c r="C217" s="113"/>
      <c r="D217" s="23"/>
      <c r="E217" s="23"/>
      <c r="F217" s="23"/>
      <c r="G217" s="23"/>
      <c r="H217" s="23"/>
      <c r="I217" s="23"/>
      <c r="J217" s="23"/>
      <c r="K217" s="23"/>
      <c r="L217" s="14"/>
      <c r="M217" s="14"/>
      <c r="N217" s="14"/>
      <c r="O217" s="14"/>
      <c r="P217" s="14"/>
    </row>
    <row r="218" spans="1:16" x14ac:dyDescent="0.2">
      <c r="A218" s="23"/>
      <c r="B218" s="111" t="s">
        <v>343</v>
      </c>
      <c r="C218" s="113"/>
      <c r="D218" s="23"/>
      <c r="E218" s="23"/>
      <c r="F218" s="23"/>
      <c r="G218" s="23"/>
      <c r="H218" s="23"/>
      <c r="I218" s="23"/>
      <c r="J218" s="23"/>
      <c r="K218" s="23"/>
      <c r="L218" s="14"/>
      <c r="M218" s="14"/>
      <c r="N218" s="14"/>
      <c r="O218" s="14"/>
      <c r="P218" s="14"/>
    </row>
    <row r="219" spans="1:16" x14ac:dyDescent="0.2">
      <c r="A219" s="23"/>
      <c r="B219" s="111" t="s">
        <v>324</v>
      </c>
      <c r="C219" s="113"/>
      <c r="D219" s="23"/>
      <c r="E219" s="23"/>
      <c r="F219" s="23"/>
      <c r="G219" s="23"/>
      <c r="H219" s="23"/>
      <c r="I219" s="23"/>
      <c r="J219" s="23"/>
      <c r="K219" s="23"/>
      <c r="L219" s="14"/>
      <c r="M219" s="14"/>
      <c r="N219" s="14"/>
      <c r="O219" s="14"/>
      <c r="P219" s="14"/>
    </row>
    <row r="220" spans="1:16" x14ac:dyDescent="0.2">
      <c r="A220" s="23"/>
      <c r="B220" s="120"/>
      <c r="C220" s="112"/>
      <c r="D220" s="23"/>
      <c r="E220" s="23"/>
      <c r="F220" s="23"/>
      <c r="G220" s="23"/>
      <c r="H220" s="23"/>
      <c r="I220" s="23"/>
      <c r="J220" s="23"/>
      <c r="K220" s="23"/>
      <c r="L220" s="14"/>
      <c r="M220" s="14"/>
      <c r="N220" s="14"/>
      <c r="O220" s="14"/>
      <c r="P220" s="14"/>
    </row>
    <row r="221" spans="1:16" x14ac:dyDescent="0.2">
      <c r="B221" s="111" t="s">
        <v>322</v>
      </c>
      <c r="C221" s="112"/>
    </row>
    <row r="222" spans="1:16" x14ac:dyDescent="0.2">
      <c r="B222" s="111" t="s">
        <v>325</v>
      </c>
      <c r="C222" s="112"/>
    </row>
    <row r="223" spans="1:16" x14ac:dyDescent="0.2">
      <c r="B223" s="111" t="s">
        <v>326</v>
      </c>
      <c r="C223" s="113"/>
    </row>
    <row r="224" spans="1:16" x14ac:dyDescent="0.2">
      <c r="B224" s="111" t="s">
        <v>327</v>
      </c>
      <c r="C224" s="112"/>
    </row>
    <row r="225" spans="2:3" x14ac:dyDescent="0.2">
      <c r="B225" s="111" t="s">
        <v>333</v>
      </c>
      <c r="C225" s="112"/>
    </row>
    <row r="226" spans="2:3" ht="13.5" thickBot="1" x14ac:dyDescent="0.25">
      <c r="B226" s="118"/>
      <c r="C226" s="119"/>
    </row>
  </sheetData>
  <sheetProtection algorithmName="SHA-512" hashValue="vDDcXtPFsK2DupIE/HhFNA0FUE1yrJq70GDprNRVNTe4QCDjs6xO0L1ymz2HbopAjIhwDSmcaMslAe/9wKjo0w==" saltValue="o4KuaMvbIBHl7yX5LDTBHA==" spinCount="100000" sheet="1" objects="1" scenarios="1"/>
  <mergeCells count="29">
    <mergeCell ref="B224:C224"/>
    <mergeCell ref="B225:C225"/>
    <mergeCell ref="B226:C226"/>
    <mergeCell ref="B220:C220"/>
    <mergeCell ref="K3:K4"/>
    <mergeCell ref="B3:C3"/>
    <mergeCell ref="B4:C4"/>
    <mergeCell ref="B210:C210"/>
    <mergeCell ref="B211:C211"/>
    <mergeCell ref="B215:C215"/>
    <mergeCell ref="B212:C212"/>
    <mergeCell ref="B213:C213"/>
    <mergeCell ref="B214:C214"/>
    <mergeCell ref="B223:C223"/>
    <mergeCell ref="B222:C222"/>
    <mergeCell ref="B206:C206"/>
    <mergeCell ref="B1:C1"/>
    <mergeCell ref="B2:C2"/>
    <mergeCell ref="I3:I4"/>
    <mergeCell ref="E3:E4"/>
    <mergeCell ref="B205:C205"/>
    <mergeCell ref="B207:C207"/>
    <mergeCell ref="B208:C208"/>
    <mergeCell ref="B209:C209"/>
    <mergeCell ref="B221:C221"/>
    <mergeCell ref="B216:C216"/>
    <mergeCell ref="B217:C217"/>
    <mergeCell ref="B218:C218"/>
    <mergeCell ref="B219:C219"/>
  </mergeCells>
  <printOptions horizontalCentered="1"/>
  <pageMargins left="0.2" right="0.2" top="0.25" bottom="0.25" header="0.05" footer="0.05"/>
  <pageSetup scale="6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71"/>
  <sheetViews>
    <sheetView workbookViewId="0">
      <selection sqref="A1:C1"/>
    </sheetView>
  </sheetViews>
  <sheetFormatPr defaultRowHeight="12.75" x14ac:dyDescent="0.2"/>
  <cols>
    <col min="1" max="1" width="1.42578125" customWidth="1"/>
    <col min="2" max="2" width="29.7109375" bestFit="1" customWidth="1"/>
    <col min="3" max="3" width="13.7109375" customWidth="1"/>
  </cols>
  <sheetData>
    <row r="1" spans="1:3" ht="13.5" thickBot="1" x14ac:dyDescent="0.25">
      <c r="A1" s="101"/>
      <c r="B1" s="101"/>
      <c r="C1" s="101"/>
    </row>
    <row r="2" spans="1:3" ht="16.5" thickBot="1" x14ac:dyDescent="0.3">
      <c r="A2" s="121"/>
      <c r="B2" s="123" t="s">
        <v>272</v>
      </c>
      <c r="C2" s="124"/>
    </row>
    <row r="3" spans="1:3" s="83" customFormat="1" ht="4.5" customHeight="1" thickBot="1" x14ac:dyDescent="0.25">
      <c r="A3" s="121"/>
      <c r="B3" s="86"/>
    </row>
    <row r="4" spans="1:3" ht="45" x14ac:dyDescent="0.25">
      <c r="A4" s="122"/>
      <c r="B4" s="81" t="s">
        <v>183</v>
      </c>
      <c r="C4" s="82" t="s">
        <v>351</v>
      </c>
    </row>
    <row r="5" spans="1:3" ht="3" customHeight="1" x14ac:dyDescent="0.25">
      <c r="A5" s="122"/>
      <c r="B5" s="71"/>
      <c r="C5" s="72"/>
    </row>
    <row r="6" spans="1:3" ht="15" customHeight="1" x14ac:dyDescent="0.25">
      <c r="A6" s="122"/>
      <c r="B6" s="73" t="s">
        <v>184</v>
      </c>
      <c r="C6" s="96">
        <v>10000</v>
      </c>
    </row>
    <row r="7" spans="1:3" ht="15" customHeight="1" x14ac:dyDescent="0.25">
      <c r="A7" s="122"/>
      <c r="B7" s="74" t="s">
        <v>185</v>
      </c>
      <c r="C7" s="97">
        <v>63090</v>
      </c>
    </row>
    <row r="8" spans="1:3" ht="15" customHeight="1" x14ac:dyDescent="0.25">
      <c r="A8" s="122"/>
      <c r="B8" s="73" t="s">
        <v>186</v>
      </c>
      <c r="C8" s="96">
        <v>51313</v>
      </c>
    </row>
    <row r="9" spans="1:3" ht="15" customHeight="1" x14ac:dyDescent="0.25">
      <c r="A9" s="122"/>
      <c r="B9" s="75" t="s">
        <v>187</v>
      </c>
      <c r="C9" s="84">
        <v>224984</v>
      </c>
    </row>
    <row r="10" spans="1:3" ht="15" customHeight="1" x14ac:dyDescent="0.25">
      <c r="A10" s="122"/>
      <c r="B10" s="73" t="s">
        <v>188</v>
      </c>
      <c r="C10" s="96">
        <v>39206</v>
      </c>
    </row>
    <row r="11" spans="1:3" ht="15" customHeight="1" x14ac:dyDescent="0.25">
      <c r="A11" s="122"/>
      <c r="B11" s="75" t="s">
        <v>189</v>
      </c>
      <c r="C11" s="84">
        <v>80172</v>
      </c>
    </row>
    <row r="12" spans="1:3" ht="15" customHeight="1" x14ac:dyDescent="0.25">
      <c r="A12" s="122"/>
      <c r="B12" s="73" t="s">
        <v>190</v>
      </c>
      <c r="C12" s="96">
        <v>299451</v>
      </c>
    </row>
    <row r="13" spans="1:3" ht="15" customHeight="1" x14ac:dyDescent="0.25">
      <c r="A13" s="122"/>
      <c r="B13" s="75" t="s">
        <v>191</v>
      </c>
      <c r="C13" s="84">
        <v>74639</v>
      </c>
    </row>
    <row r="14" spans="1:3" ht="15" customHeight="1" x14ac:dyDescent="0.25">
      <c r="A14" s="122"/>
      <c r="B14" s="73" t="s">
        <v>192</v>
      </c>
      <c r="C14" s="96">
        <v>10000</v>
      </c>
    </row>
    <row r="15" spans="1:3" ht="15" customHeight="1" x14ac:dyDescent="0.25">
      <c r="A15" s="122"/>
      <c r="B15" s="75" t="s">
        <v>193</v>
      </c>
      <c r="C15" s="84">
        <v>174623</v>
      </c>
    </row>
    <row r="16" spans="1:3" ht="15" customHeight="1" x14ac:dyDescent="0.25">
      <c r="A16" s="122"/>
      <c r="B16" s="73" t="s">
        <v>194</v>
      </c>
      <c r="C16" s="96">
        <v>17278</v>
      </c>
    </row>
    <row r="17" spans="1:3" ht="15" customHeight="1" x14ac:dyDescent="0.25">
      <c r="A17" s="122"/>
      <c r="B17" s="75" t="s">
        <v>195</v>
      </c>
      <c r="C17" s="84">
        <v>10000</v>
      </c>
    </row>
    <row r="18" spans="1:3" ht="15" customHeight="1" x14ac:dyDescent="0.25">
      <c r="A18" s="122"/>
      <c r="B18" s="73" t="s">
        <v>196</v>
      </c>
      <c r="C18" s="96">
        <v>17734</v>
      </c>
    </row>
    <row r="19" spans="1:3" ht="15" customHeight="1" x14ac:dyDescent="0.25">
      <c r="A19" s="122"/>
      <c r="B19" s="75" t="s">
        <v>197</v>
      </c>
      <c r="C19" s="84">
        <v>19258</v>
      </c>
    </row>
    <row r="20" spans="1:3" ht="15" customHeight="1" x14ac:dyDescent="0.25">
      <c r="A20" s="122"/>
      <c r="B20" s="73" t="s">
        <v>198</v>
      </c>
      <c r="C20" s="96">
        <v>11337</v>
      </c>
    </row>
    <row r="21" spans="1:3" ht="15" customHeight="1" x14ac:dyDescent="0.25">
      <c r="A21" s="122"/>
      <c r="B21" s="75" t="s">
        <v>199</v>
      </c>
      <c r="C21" s="84">
        <v>85857</v>
      </c>
    </row>
    <row r="22" spans="1:3" ht="15" customHeight="1" x14ac:dyDescent="0.25">
      <c r="A22" s="122"/>
      <c r="B22" s="73" t="s">
        <v>200</v>
      </c>
      <c r="C22" s="96">
        <v>63998</v>
      </c>
    </row>
    <row r="23" spans="1:3" ht="15" customHeight="1" x14ac:dyDescent="0.25">
      <c r="A23" s="122"/>
      <c r="B23" s="75" t="s">
        <v>201</v>
      </c>
      <c r="C23" s="84">
        <v>10000</v>
      </c>
    </row>
    <row r="24" spans="1:3" ht="15" customHeight="1" x14ac:dyDescent="0.25">
      <c r="A24" s="122"/>
      <c r="B24" s="73" t="s">
        <v>202</v>
      </c>
      <c r="C24" s="96">
        <v>31581</v>
      </c>
    </row>
    <row r="25" spans="1:3" ht="15" customHeight="1" x14ac:dyDescent="0.25">
      <c r="A25" s="122"/>
      <c r="B25" s="75" t="s">
        <v>203</v>
      </c>
      <c r="C25" s="84">
        <v>22278</v>
      </c>
    </row>
    <row r="26" spans="1:3" ht="15" customHeight="1" x14ac:dyDescent="0.25">
      <c r="A26" s="122"/>
      <c r="B26" s="73" t="s">
        <v>204</v>
      </c>
      <c r="C26" s="96">
        <v>0</v>
      </c>
    </row>
    <row r="27" spans="1:3" ht="15" customHeight="1" x14ac:dyDescent="0.25">
      <c r="A27" s="122"/>
      <c r="B27" s="75" t="s">
        <v>205</v>
      </c>
      <c r="C27" s="84">
        <v>102045</v>
      </c>
    </row>
    <row r="28" spans="1:3" ht="15" customHeight="1" x14ac:dyDescent="0.25">
      <c r="A28" s="122"/>
      <c r="B28" s="73" t="s">
        <v>206</v>
      </c>
      <c r="C28" s="96">
        <v>58811</v>
      </c>
    </row>
    <row r="29" spans="1:3" ht="15" customHeight="1" x14ac:dyDescent="0.25">
      <c r="A29" s="122"/>
      <c r="B29" s="75" t="s">
        <v>207</v>
      </c>
      <c r="C29" s="84">
        <v>93607</v>
      </c>
    </row>
    <row r="30" spans="1:3" ht="15" customHeight="1" x14ac:dyDescent="0.25">
      <c r="A30" s="122"/>
      <c r="B30" s="73" t="s">
        <v>208</v>
      </c>
      <c r="C30" s="96">
        <v>22608</v>
      </c>
    </row>
    <row r="31" spans="1:3" ht="15" customHeight="1" x14ac:dyDescent="0.25">
      <c r="A31" s="122"/>
      <c r="B31" s="75" t="s">
        <v>209</v>
      </c>
      <c r="C31" s="84">
        <v>470270</v>
      </c>
    </row>
    <row r="32" spans="1:3" ht="15" customHeight="1" x14ac:dyDescent="0.25">
      <c r="A32" s="122"/>
      <c r="B32" s="73" t="s">
        <v>210</v>
      </c>
      <c r="C32" s="96">
        <v>29646</v>
      </c>
    </row>
    <row r="33" spans="1:3" ht="15" customHeight="1" x14ac:dyDescent="0.25">
      <c r="A33" s="122"/>
      <c r="B33" s="75" t="s">
        <v>211</v>
      </c>
      <c r="C33" s="84">
        <v>1911783</v>
      </c>
    </row>
    <row r="34" spans="1:3" ht="15" customHeight="1" x14ac:dyDescent="0.25">
      <c r="A34" s="122"/>
      <c r="B34" s="73" t="s">
        <v>212</v>
      </c>
      <c r="C34" s="96">
        <v>25696</v>
      </c>
    </row>
    <row r="35" spans="1:3" ht="15" customHeight="1" x14ac:dyDescent="0.25">
      <c r="A35" s="122"/>
      <c r="B35" s="75" t="s">
        <v>213</v>
      </c>
      <c r="C35" s="84">
        <v>26318</v>
      </c>
    </row>
    <row r="36" spans="1:3" ht="15" customHeight="1" x14ac:dyDescent="0.25">
      <c r="A36" s="122"/>
      <c r="B36" s="73" t="s">
        <v>214</v>
      </c>
      <c r="C36" s="96">
        <v>44540</v>
      </c>
    </row>
    <row r="37" spans="1:3" ht="15" customHeight="1" x14ac:dyDescent="0.25">
      <c r="A37" s="122"/>
      <c r="B37" s="75" t="s">
        <v>215</v>
      </c>
      <c r="C37" s="84">
        <v>25289</v>
      </c>
    </row>
    <row r="38" spans="1:3" ht="15" customHeight="1" x14ac:dyDescent="0.25">
      <c r="A38" s="122"/>
      <c r="B38" s="73" t="s">
        <v>216</v>
      </c>
      <c r="C38" s="96">
        <v>181248</v>
      </c>
    </row>
    <row r="39" spans="1:3" ht="15" customHeight="1" x14ac:dyDescent="0.25">
      <c r="A39" s="122"/>
      <c r="B39" s="75" t="s">
        <v>217</v>
      </c>
      <c r="C39" s="84">
        <v>122775</v>
      </c>
    </row>
    <row r="40" spans="1:3" ht="15" customHeight="1" x14ac:dyDescent="0.25">
      <c r="A40" s="122"/>
      <c r="B40" s="73" t="s">
        <v>218</v>
      </c>
      <c r="C40" s="96">
        <v>66939</v>
      </c>
    </row>
    <row r="41" spans="1:3" ht="15" customHeight="1" x14ac:dyDescent="0.25">
      <c r="A41" s="122"/>
      <c r="B41" s="75" t="s">
        <v>219</v>
      </c>
      <c r="C41" s="84">
        <v>429908</v>
      </c>
    </row>
    <row r="42" spans="1:3" ht="15" customHeight="1" x14ac:dyDescent="0.25">
      <c r="A42" s="122"/>
      <c r="B42" s="73" t="s">
        <v>220</v>
      </c>
      <c r="C42" s="96">
        <v>38829</v>
      </c>
    </row>
    <row r="43" spans="1:3" ht="15" customHeight="1" x14ac:dyDescent="0.25">
      <c r="A43" s="122"/>
      <c r="B43" s="75" t="s">
        <v>221</v>
      </c>
      <c r="C43" s="84">
        <v>0</v>
      </c>
    </row>
    <row r="44" spans="1:3" ht="15" customHeight="1" x14ac:dyDescent="0.25">
      <c r="A44" s="122"/>
      <c r="B44" s="73" t="s">
        <v>222</v>
      </c>
      <c r="C44" s="96">
        <v>10000</v>
      </c>
    </row>
    <row r="45" spans="1:3" ht="15" customHeight="1" x14ac:dyDescent="0.25">
      <c r="A45" s="122"/>
      <c r="B45" s="75" t="s">
        <v>223</v>
      </c>
      <c r="C45" s="84">
        <v>47640</v>
      </c>
    </row>
    <row r="46" spans="1:3" ht="15" customHeight="1" x14ac:dyDescent="0.25">
      <c r="A46" s="122"/>
      <c r="B46" s="73" t="s">
        <v>224</v>
      </c>
      <c r="C46" s="96">
        <v>11064</v>
      </c>
    </row>
    <row r="47" spans="1:3" ht="15" customHeight="1" x14ac:dyDescent="0.25">
      <c r="A47" s="122"/>
      <c r="B47" s="75" t="s">
        <v>225</v>
      </c>
      <c r="C47" s="84">
        <v>47346</v>
      </c>
    </row>
    <row r="48" spans="1:3" ht="15" customHeight="1" x14ac:dyDescent="0.25">
      <c r="A48" s="122"/>
      <c r="B48" s="73" t="s">
        <v>226</v>
      </c>
      <c r="C48" s="96">
        <v>52766</v>
      </c>
    </row>
    <row r="49" spans="1:3" ht="15" customHeight="1" x14ac:dyDescent="0.25">
      <c r="A49" s="122"/>
      <c r="B49" s="75" t="s">
        <v>227</v>
      </c>
      <c r="C49" s="84">
        <v>14718</v>
      </c>
    </row>
    <row r="50" spans="1:3" ht="15" customHeight="1" x14ac:dyDescent="0.25">
      <c r="A50" s="122"/>
      <c r="B50" s="73" t="s">
        <v>228</v>
      </c>
      <c r="C50" s="96">
        <v>10000</v>
      </c>
    </row>
    <row r="51" spans="1:3" ht="15" customHeight="1" x14ac:dyDescent="0.25">
      <c r="A51" s="122"/>
      <c r="B51" s="75" t="s">
        <v>265</v>
      </c>
      <c r="C51" s="84">
        <v>20435</v>
      </c>
    </row>
    <row r="52" spans="1:3" ht="15" customHeight="1" x14ac:dyDescent="0.25">
      <c r="A52" s="122"/>
      <c r="B52" s="73" t="s">
        <v>264</v>
      </c>
      <c r="C52" s="96">
        <v>10000</v>
      </c>
    </row>
    <row r="53" spans="1:3" ht="15" customHeight="1" x14ac:dyDescent="0.25">
      <c r="A53" s="122"/>
      <c r="B53" s="75" t="s">
        <v>229</v>
      </c>
      <c r="C53" s="84">
        <v>13714</v>
      </c>
    </row>
    <row r="54" spans="1:3" ht="15" customHeight="1" x14ac:dyDescent="0.25">
      <c r="A54" s="122"/>
      <c r="B54" s="73" t="s">
        <v>230</v>
      </c>
      <c r="C54" s="96">
        <v>34081</v>
      </c>
    </row>
    <row r="55" spans="1:3" ht="15" customHeight="1" x14ac:dyDescent="0.25">
      <c r="A55" s="122"/>
      <c r="B55" s="75" t="s">
        <v>231</v>
      </c>
      <c r="C55" s="84">
        <v>81216</v>
      </c>
    </row>
    <row r="56" spans="1:3" ht="15" customHeight="1" x14ac:dyDescent="0.25">
      <c r="A56" s="122"/>
      <c r="B56" s="73" t="s">
        <v>232</v>
      </c>
      <c r="C56" s="96">
        <v>14692</v>
      </c>
    </row>
    <row r="57" spans="1:3" ht="15" customHeight="1" x14ac:dyDescent="0.25">
      <c r="A57" s="122"/>
      <c r="B57" s="75" t="s">
        <v>262</v>
      </c>
      <c r="C57" s="84">
        <v>10000</v>
      </c>
    </row>
    <row r="58" spans="1:3" ht="15" customHeight="1" x14ac:dyDescent="0.25">
      <c r="A58" s="122"/>
      <c r="B58" s="73" t="s">
        <v>263</v>
      </c>
      <c r="C58" s="96">
        <v>16011</v>
      </c>
    </row>
    <row r="59" spans="1:3" ht="15" customHeight="1" x14ac:dyDescent="0.25">
      <c r="A59" s="122"/>
      <c r="B59" s="75" t="s">
        <v>261</v>
      </c>
      <c r="C59" s="84">
        <v>20465</v>
      </c>
    </row>
    <row r="60" spans="1:3" ht="15" customHeight="1" x14ac:dyDescent="0.25">
      <c r="A60" s="122"/>
      <c r="B60" s="73" t="s">
        <v>233</v>
      </c>
      <c r="C60" s="96">
        <v>103713</v>
      </c>
    </row>
    <row r="61" spans="1:3" ht="15" customHeight="1" x14ac:dyDescent="0.25">
      <c r="A61" s="122"/>
      <c r="B61" s="75" t="s">
        <v>234</v>
      </c>
      <c r="C61" s="84">
        <v>15389</v>
      </c>
    </row>
    <row r="62" spans="1:3" ht="15" customHeight="1" x14ac:dyDescent="0.25">
      <c r="A62" s="122"/>
      <c r="B62" s="73" t="s">
        <v>235</v>
      </c>
      <c r="C62" s="96">
        <v>18214</v>
      </c>
    </row>
    <row r="63" spans="1:3" ht="15" customHeight="1" x14ac:dyDescent="0.25">
      <c r="A63" s="122"/>
      <c r="B63" s="75" t="s">
        <v>236</v>
      </c>
      <c r="C63" s="84">
        <v>13217</v>
      </c>
    </row>
    <row r="64" spans="1:3" ht="15" customHeight="1" x14ac:dyDescent="0.25">
      <c r="A64" s="122"/>
      <c r="B64" s="73" t="s">
        <v>260</v>
      </c>
      <c r="C64" s="96">
        <v>10454</v>
      </c>
    </row>
    <row r="65" spans="1:3" ht="15" customHeight="1" x14ac:dyDescent="0.25">
      <c r="A65" s="122"/>
      <c r="B65" s="73" t="s">
        <v>301</v>
      </c>
      <c r="C65" s="96">
        <v>15929</v>
      </c>
    </row>
    <row r="66" spans="1:3" ht="15" customHeight="1" x14ac:dyDescent="0.25">
      <c r="A66" s="122"/>
      <c r="B66" s="75" t="s">
        <v>237</v>
      </c>
      <c r="C66" s="84">
        <v>12966</v>
      </c>
    </row>
    <row r="67" spans="1:3" ht="15" customHeight="1" x14ac:dyDescent="0.25">
      <c r="A67" s="122"/>
      <c r="B67" s="73" t="s">
        <v>352</v>
      </c>
      <c r="C67" s="96">
        <v>10000</v>
      </c>
    </row>
    <row r="68" spans="1:3" ht="15" customHeight="1" x14ac:dyDescent="0.25">
      <c r="A68" s="122"/>
      <c r="B68" s="75" t="s">
        <v>353</v>
      </c>
      <c r="C68" s="96">
        <v>11903</v>
      </c>
    </row>
    <row r="69" spans="1:3" ht="15" customHeight="1" x14ac:dyDescent="0.25">
      <c r="A69" s="122"/>
      <c r="B69" s="73" t="s">
        <v>238</v>
      </c>
      <c r="C69" s="96">
        <v>0</v>
      </c>
    </row>
    <row r="70" spans="1:3" ht="3.75" customHeight="1" x14ac:dyDescent="0.25">
      <c r="A70" s="122"/>
      <c r="B70" s="76"/>
      <c r="C70" s="84"/>
    </row>
    <row r="71" spans="1:3" ht="15.75" customHeight="1" thickBot="1" x14ac:dyDescent="0.3">
      <c r="A71" s="122"/>
      <c r="B71" s="77" t="s">
        <v>259</v>
      </c>
      <c r="C71" s="85">
        <f>SUM(C6:C69)</f>
        <v>5593044</v>
      </c>
    </row>
  </sheetData>
  <mergeCells count="3">
    <mergeCell ref="A2:A71"/>
    <mergeCell ref="A1:C1"/>
    <mergeCell ref="B2:C2"/>
  </mergeCells>
  <printOptions horizontalCentered="1" verticalCentered="1"/>
  <pageMargins left="0.45" right="0.45" top="0.5" bottom="0.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Equitable Share Calculator</vt:lpstr>
      <vt:lpstr>October Enrollment Counts</vt:lpstr>
      <vt:lpstr>Title IV Allocation</vt:lpstr>
      <vt:lpstr>'Equitable Share Calculator'!Print_Area</vt:lpstr>
      <vt:lpstr>Instructions!Print_Area</vt:lpstr>
      <vt:lpstr>'October Enrollment Counts'!Print_Area</vt:lpstr>
      <vt:lpstr>'Title IV Allocation'!Print_Area</vt:lpstr>
    </vt:vector>
  </TitlesOfParts>
  <Company>RI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Luther</dc:creator>
  <cp:lastModifiedBy>Luther, David</cp:lastModifiedBy>
  <cp:lastPrinted>2021-03-29T18:14:47Z</cp:lastPrinted>
  <dcterms:created xsi:type="dcterms:W3CDTF">2005-04-20T19:39:20Z</dcterms:created>
  <dcterms:modified xsi:type="dcterms:W3CDTF">2022-02-03T18:19:36Z</dcterms:modified>
</cp:coreProperties>
</file>