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doe-my.sharepoint.com/personal/david_luther_ride_ri_gov/Documents/Excel Documents/FY 26 Excel Files/"/>
    </mc:Choice>
  </mc:AlternateContent>
  <xr:revisionPtr revIDLastSave="538" documentId="8_{1FD50C79-B132-4931-8891-D92BA743F44E}" xr6:coauthVersionLast="47" xr6:coauthVersionMax="47" xr10:uidLastSave="{0E60FA0C-9C31-4840-9E0B-AD1B330790DD}"/>
  <bookViews>
    <workbookView xWindow="-120" yWindow="-120" windowWidth="29040" windowHeight="15720" xr2:uid="{65A5E803-A777-4836-8ADC-2357F62A01DD}"/>
  </bookViews>
  <sheets>
    <sheet name="Title IV - 6.30.25 Exp Report" sheetId="1" r:id="rId1"/>
    <sheet name="Report Submission Instructions" sheetId="2" r:id="rId2"/>
  </sheets>
  <definedNames>
    <definedName name="_xlnm.Print_Area" localSheetId="0">'Title IV - 6.30.25 Exp Report'!$A$1:$I$52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5" i="1"/>
  <c r="C47" i="1"/>
  <c r="C45" i="1"/>
  <c r="E31" i="1"/>
  <c r="C31" i="1"/>
  <c r="G29" i="1"/>
  <c r="G27" i="1"/>
  <c r="E52" i="1" s="1"/>
  <c r="G25" i="1"/>
  <c r="G23" i="1"/>
  <c r="E40" i="1" s="1"/>
  <c r="G21" i="1"/>
  <c r="E38" i="1" s="1"/>
  <c r="G19" i="1"/>
  <c r="E36" i="1" s="1"/>
  <c r="G14" i="1"/>
  <c r="C38" i="1" s="1"/>
  <c r="G38" i="1" l="1"/>
  <c r="I38" i="1" s="1"/>
  <c r="C52" i="1"/>
  <c r="G52" i="1" s="1"/>
  <c r="I52" i="1" s="1"/>
  <c r="G47" i="1"/>
  <c r="I47" i="1" s="1"/>
  <c r="G45" i="1"/>
  <c r="I45" i="1" s="1"/>
  <c r="G31" i="1"/>
  <c r="C40" i="1"/>
  <c r="G40" i="1" s="1"/>
  <c r="I40" i="1" s="1"/>
  <c r="C36" i="1"/>
  <c r="G36" i="1" s="1"/>
  <c r="I36" i="1" s="1"/>
</calcChain>
</file>

<file path=xl/sharedStrings.xml><?xml version="1.0" encoding="utf-8"?>
<sst xmlns="http://schemas.openxmlformats.org/spreadsheetml/2006/main" count="68" uniqueCount="55">
  <si>
    <t>Adjusted Allocations for Validation Rules</t>
  </si>
  <si>
    <t>Total Reported Expenditures</t>
  </si>
  <si>
    <t>RESERVE CATEGORY</t>
  </si>
  <si>
    <t>Well-Rounded Education Opportunities</t>
  </si>
  <si>
    <t>Safe &amp; Healthy Students</t>
  </si>
  <si>
    <t>Effective Use of Technology</t>
  </si>
  <si>
    <t>Technology Infrastructure</t>
  </si>
  <si>
    <t>Admininistration - Direct Expenditures</t>
  </si>
  <si>
    <t>Administration - Indirect Expenditures</t>
  </si>
  <si>
    <t>Total:</t>
  </si>
  <si>
    <t>PRIVATE SCHOOLS</t>
  </si>
  <si>
    <t>PUBLIC SCHOOLS</t>
  </si>
  <si>
    <t>TOTAL</t>
  </si>
  <si>
    <t>LEAs with Adjusted Allocations of $30,000.00 or More</t>
  </si>
  <si>
    <t>MINIMUM REQUIREMENT</t>
  </si>
  <si>
    <t>ACTUAL</t>
  </si>
  <si>
    <t>MET/NOT MET</t>
  </si>
  <si>
    <t>PLUS/MINUS</t>
  </si>
  <si>
    <t>MAXIMUM ALLOWABLE EXPENDITURES</t>
  </si>
  <si>
    <t>Direct Administration Costs</t>
  </si>
  <si>
    <t>Administration - Direct Expenditures</t>
  </si>
  <si>
    <t>Public Schools</t>
  </si>
  <si>
    <t>Private Schools</t>
  </si>
  <si>
    <t>Name of Reporting LEA:</t>
  </si>
  <si>
    <t>(+) any Transfers in</t>
  </si>
  <si>
    <t>(-) any Transfers out (enter $ amount as negative value)</t>
  </si>
  <si>
    <t>Title IV Original Allocation (FY 2025)</t>
  </si>
  <si>
    <t>RHODE ISLAND DEPARTMENT OF ELEMENTARY AND SECONDARY EDUCATION</t>
  </si>
  <si>
    <t>2) Email completed report to: patricia.ricci@ride.ri.gov</t>
  </si>
  <si>
    <t>3) Questions regarding completion of report email or call:</t>
  </si>
  <si>
    <t>Stephanie Enos - stephanie.enos@ride.ri.gov - 401.222.8340</t>
  </si>
  <si>
    <t>David Luther - david.luther@ride.ri.gov - 401.222.4652</t>
  </si>
  <si>
    <t xml:space="preserve">ACTUAL    </t>
  </si>
  <si>
    <t xml:space="preserve">PLUS/MINUS </t>
  </si>
  <si>
    <t>&lt;This amount can be found in the FY 2025 CRP application (most recent amendment version), on the allocations page, in the" Original Allocation" row under Title IV.</t>
  </si>
  <si>
    <t>&lt;This amount can be found in the FY 2025 CRP application (most recent amendment version), on the allocation transfers page, under the "TO IV-A" column.</t>
  </si>
  <si>
    <t>&lt;This can be calculated in the FY 2025 CRP application (most recent amendment version), on the allocation transfers page, by totaling of all transfers in the "FROM IV-A" row.</t>
  </si>
  <si>
    <t>REVISED FINAL ALLOCATION CALCULATIONS</t>
  </si>
  <si>
    <t>&lt;If the Well-Rounded Education Opportunities reserve is NOT MET, then the LEA must address any potential expenditure shortfall during its FY 2025 second amendment submission.</t>
  </si>
  <si>
    <t>&lt;If the Safe &amp; Healthy Students required reserve is NOT MET, then the LEA must address any potential expenditure shortfall during its FY 2025 second amendment submission.</t>
  </si>
  <si>
    <t>&lt;If the Effective Use of Technology required reserve is NOT MET, then the LEA must address any potential expenditure shortfall during its FY 2025 second amendment submission.</t>
  </si>
  <si>
    <t xml:space="preserve">If Technology Infrastructure (Private Schools) is NOT MET, then the LEA has exceeded 15% of Effective Use of Technology cap. Overage must be adjusted off of the Title IV program.  </t>
  </si>
  <si>
    <t xml:space="preserve">If Direct Administration Expenditures is NOT MET, then the LEA has exceeded 2% of the Adjusted Allocation on Direct Administration. Overage must be adjusted off of the Title IV program.  </t>
  </si>
  <si>
    <t>&lt;Enter amount(s) expended through 6/30/25 for Well-Rounded Opportunities.</t>
  </si>
  <si>
    <t>&lt;Enter amount(s) expended through 6/30/25 for Safe &amp; Healthy Students.</t>
  </si>
  <si>
    <t>&lt;Enter amount(s) expended through 6/30/25 for Effective Use of Technology.</t>
  </si>
  <si>
    <t>&lt;Enter amount(s) expended through 6/30/25 for Technology Infrastructure.</t>
  </si>
  <si>
    <t>&lt;Enter amount(s) expended through 6/30/25 for Direct Administrative Costs.</t>
  </si>
  <si>
    <t>&lt;Enter amount(s) recovered through 6/30/25 for Indirect Administrative Costs.</t>
  </si>
  <si>
    <t>&lt; Enter the Name of your School District.</t>
  </si>
  <si>
    <t xml:space="preserve">If Technology Infrastructure (Public Schools) is NOT MET, then the LEA has exceeded 15% of Effective Use of Technology cap. Overage must be adjusted off of the Title IV program.  </t>
  </si>
  <si>
    <t>Fiscal Year 2025 Title IV - 6/30/25 Special Expenditure Report</t>
  </si>
  <si>
    <t>Fiscal Year 2025 Title IV - 6/30/25 Special Expenditure Report Submission Instructions</t>
  </si>
  <si>
    <t>1) Completed Title IV 6.30.25 Special Expenditure Report is due no later than December 1, 2025.</t>
  </si>
  <si>
    <r>
      <t>&lt;The TOTAL/Total (</t>
    </r>
    <r>
      <rPr>
        <b/>
        <sz val="11"/>
        <color theme="1"/>
        <rFont val="Aptos Narrow"/>
        <family val="2"/>
        <scheme val="minor"/>
      </rPr>
      <t>cell G31</t>
    </r>
    <r>
      <rPr>
        <sz val="11"/>
        <color theme="1"/>
        <rFont val="Aptos Narrow"/>
        <family val="2"/>
        <scheme val="minor"/>
      </rPr>
      <t>) amount must match the total expenditure amount reported on the LEAs FY 2025 Title IV 6/30/25 quarterly expenditure report in AcceleGrants.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</si>
</sst>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164" fontId="0" fillId="2" borderId="0" xfId="0" applyNumberFormat="1" applyFill="1"/>
    <xf numFmtId="0" fontId="1" fillId="2" borderId="0" xfId="0" applyFont="1" applyFill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right" wrapText="1"/>
    </xf>
    <xf numFmtId="164" fontId="0" fillId="2" borderId="0" xfId="0" applyNumberFormat="1" applyFill="1" applyAlignment="1">
      <alignment horizontal="right"/>
    </xf>
    <xf numFmtId="164" fontId="0" fillId="0" borderId="1" xfId="0" applyNumberFormat="1" applyBorder="1" applyProtection="1">
      <protection locked="0"/>
    </xf>
    <xf numFmtId="8" fontId="0" fillId="0" borderId="1" xfId="0" applyNumberFormat="1" applyBorder="1" applyProtection="1">
      <protection locked="0"/>
    </xf>
    <xf numFmtId="8" fontId="0" fillId="2" borderId="0" xfId="0" applyNumberFormat="1" applyFill="1"/>
    <xf numFmtId="164" fontId="1" fillId="2" borderId="0" xfId="0" applyNumberFormat="1" applyFont="1" applyFill="1"/>
    <xf numFmtId="0" fontId="1" fillId="3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D0A1-13F6-4000-A364-11D0FE9AF0CE}">
  <sheetPr>
    <pageSetUpPr fitToPage="1"/>
  </sheetPr>
  <dimension ref="A1:K52"/>
  <sheetViews>
    <sheetView tabSelected="1" workbookViewId="0">
      <selection activeCell="C4" sqref="C4:E4"/>
    </sheetView>
  </sheetViews>
  <sheetFormatPr defaultRowHeight="15" x14ac:dyDescent="0.25"/>
  <cols>
    <col min="1" max="1" width="38.5703125" customWidth="1"/>
    <col min="2" max="2" width="0.85546875" customWidth="1"/>
    <col min="3" max="3" width="22.85546875" customWidth="1"/>
    <col min="4" max="4" width="0.85546875" customWidth="1"/>
    <col min="5" max="5" width="19.7109375" customWidth="1"/>
    <col min="6" max="6" width="0.85546875" customWidth="1"/>
    <col min="7" max="7" width="18.28515625" customWidth="1"/>
    <col min="8" max="8" width="0.85546875" customWidth="1"/>
    <col min="9" max="9" width="18" customWidth="1"/>
    <col min="10" max="10" width="0.85546875" customWidth="1"/>
    <col min="11" max="11" width="167.5703125" bestFit="1" customWidth="1"/>
  </cols>
  <sheetData>
    <row r="1" spans="1:11" x14ac:dyDescent="0.25">
      <c r="A1" s="19" t="s">
        <v>27</v>
      </c>
      <c r="B1" s="19"/>
      <c r="C1" s="19"/>
      <c r="D1" s="19"/>
      <c r="E1" s="19"/>
      <c r="F1" s="19"/>
      <c r="G1" s="19"/>
      <c r="H1" s="19"/>
      <c r="I1" s="19"/>
    </row>
    <row r="2" spans="1:11" x14ac:dyDescent="0.25">
      <c r="A2" s="19" t="s">
        <v>51</v>
      </c>
      <c r="B2" s="19"/>
      <c r="C2" s="19"/>
      <c r="D2" s="19"/>
      <c r="E2" s="19"/>
      <c r="F2" s="19"/>
      <c r="G2" s="19"/>
      <c r="H2" s="19"/>
      <c r="I2" s="19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x14ac:dyDescent="0.25">
      <c r="A4" s="1" t="s">
        <v>23</v>
      </c>
      <c r="B4" s="1"/>
      <c r="C4" s="20"/>
      <c r="D4" s="21"/>
      <c r="E4" s="22"/>
      <c r="F4" s="1"/>
      <c r="G4" s="1"/>
      <c r="H4" s="1"/>
      <c r="I4" s="1"/>
      <c r="K4" t="s">
        <v>49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x14ac:dyDescent="0.25">
      <c r="A6" s="23" t="s">
        <v>37</v>
      </c>
      <c r="B6" s="23"/>
      <c r="C6" s="23"/>
      <c r="D6" s="23"/>
      <c r="E6" s="23"/>
      <c r="F6" s="23"/>
      <c r="G6" s="23"/>
      <c r="H6" s="23"/>
      <c r="I6" s="23"/>
    </row>
    <row r="7" spans="1:11" ht="3.7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11" x14ac:dyDescent="0.25">
      <c r="A8" s="1" t="s">
        <v>26</v>
      </c>
      <c r="B8" s="1"/>
      <c r="C8" s="1"/>
      <c r="D8" s="1"/>
      <c r="E8" s="1"/>
      <c r="F8" s="1"/>
      <c r="G8" s="14"/>
      <c r="H8" s="1"/>
      <c r="I8" s="1"/>
      <c r="K8" t="s">
        <v>34</v>
      </c>
    </row>
    <row r="9" spans="1:11" ht="2.25" customHeight="1" x14ac:dyDescent="0.25">
      <c r="A9" s="1"/>
      <c r="B9" s="1"/>
      <c r="C9" s="1"/>
      <c r="D9" s="1"/>
      <c r="E9" s="1"/>
      <c r="F9" s="1"/>
      <c r="G9" s="3"/>
      <c r="H9" s="1"/>
      <c r="I9" s="1"/>
    </row>
    <row r="10" spans="1:11" x14ac:dyDescent="0.25">
      <c r="A10" s="1" t="s">
        <v>24</v>
      </c>
      <c r="B10" s="1"/>
      <c r="C10" s="1"/>
      <c r="D10" s="1"/>
      <c r="E10" s="1"/>
      <c r="F10" s="1"/>
      <c r="G10" s="14"/>
      <c r="H10" s="1"/>
      <c r="I10" s="1"/>
      <c r="K10" t="s">
        <v>35</v>
      </c>
    </row>
    <row r="11" spans="1:11" ht="3" customHeight="1" x14ac:dyDescent="0.25">
      <c r="A11" s="1"/>
      <c r="B11" s="1"/>
      <c r="C11" s="1"/>
      <c r="D11" s="1"/>
      <c r="E11" s="1"/>
      <c r="F11" s="1"/>
      <c r="G11" s="3"/>
      <c r="H11" s="1"/>
      <c r="I11" s="1"/>
    </row>
    <row r="12" spans="1:11" x14ac:dyDescent="0.25">
      <c r="A12" s="1" t="s">
        <v>25</v>
      </c>
      <c r="B12" s="1"/>
      <c r="C12" s="1"/>
      <c r="D12" s="1"/>
      <c r="E12" s="1"/>
      <c r="F12" s="1"/>
      <c r="G12" s="15"/>
      <c r="H12" s="1"/>
      <c r="I12" s="1"/>
      <c r="K12" t="s">
        <v>36</v>
      </c>
    </row>
    <row r="13" spans="1:11" ht="3" customHeight="1" x14ac:dyDescent="0.25">
      <c r="A13" s="1"/>
      <c r="B13" s="1"/>
      <c r="C13" s="1"/>
      <c r="D13" s="1"/>
      <c r="E13" s="1"/>
      <c r="F13" s="1"/>
      <c r="G13" s="16"/>
      <c r="H13" s="1"/>
      <c r="I13" s="1"/>
    </row>
    <row r="14" spans="1:11" x14ac:dyDescent="0.25">
      <c r="A14" s="1" t="s">
        <v>0</v>
      </c>
      <c r="B14" s="1"/>
      <c r="C14" s="1"/>
      <c r="D14" s="1"/>
      <c r="E14" s="1"/>
      <c r="F14" s="1"/>
      <c r="G14" s="17">
        <f>G8+G10+G12</f>
        <v>0</v>
      </c>
      <c r="H14" s="1"/>
      <c r="I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4" t="s">
        <v>1</v>
      </c>
      <c r="B16" s="1"/>
      <c r="C16" s="1"/>
      <c r="D16" s="1"/>
      <c r="E16" s="1"/>
      <c r="F16" s="1"/>
      <c r="G16" s="1"/>
      <c r="H16" s="1"/>
      <c r="I16" s="1"/>
    </row>
    <row r="17" spans="1:11" x14ac:dyDescent="0.25">
      <c r="A17" s="2" t="s">
        <v>2</v>
      </c>
      <c r="B17" s="2"/>
      <c r="C17" s="5" t="s">
        <v>10</v>
      </c>
      <c r="D17" s="5"/>
      <c r="E17" s="5" t="s">
        <v>11</v>
      </c>
      <c r="F17" s="5"/>
      <c r="G17" s="18" t="s">
        <v>12</v>
      </c>
      <c r="H17" s="2"/>
      <c r="I17" s="2"/>
    </row>
    <row r="18" spans="1:11" ht="3" customHeight="1" x14ac:dyDescent="0.25">
      <c r="A18" s="1"/>
      <c r="B18" s="1"/>
      <c r="C18" s="6"/>
      <c r="D18" s="6"/>
      <c r="E18" s="6"/>
      <c r="F18" s="6"/>
      <c r="G18" s="6"/>
      <c r="H18" s="1"/>
      <c r="I18" s="1"/>
    </row>
    <row r="19" spans="1:11" x14ac:dyDescent="0.25">
      <c r="A19" s="1" t="s">
        <v>3</v>
      </c>
      <c r="B19" s="1"/>
      <c r="C19" s="14"/>
      <c r="D19" s="1"/>
      <c r="E19" s="14"/>
      <c r="F19" s="1"/>
      <c r="G19" s="3">
        <f>C19+E19</f>
        <v>0</v>
      </c>
      <c r="H19" s="1"/>
      <c r="I19" s="1"/>
      <c r="K19" t="s">
        <v>43</v>
      </c>
    </row>
    <row r="20" spans="1:11" ht="3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1" x14ac:dyDescent="0.25">
      <c r="A21" s="1" t="s">
        <v>4</v>
      </c>
      <c r="B21" s="1"/>
      <c r="C21" s="14"/>
      <c r="D21" s="1"/>
      <c r="E21" s="14"/>
      <c r="F21" s="1"/>
      <c r="G21" s="3">
        <f>C21+E21</f>
        <v>0</v>
      </c>
      <c r="H21" s="1"/>
      <c r="I21" s="1"/>
      <c r="K21" t="s">
        <v>44</v>
      </c>
    </row>
    <row r="22" spans="1:11" ht="3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1" x14ac:dyDescent="0.25">
      <c r="A23" s="1" t="s">
        <v>5</v>
      </c>
      <c r="B23" s="1"/>
      <c r="C23" s="14"/>
      <c r="D23" s="1"/>
      <c r="E23" s="14"/>
      <c r="F23" s="1"/>
      <c r="G23" s="3">
        <f>C23+E23</f>
        <v>0</v>
      </c>
      <c r="H23" s="1"/>
      <c r="I23" s="1"/>
      <c r="K23" t="s">
        <v>45</v>
      </c>
    </row>
    <row r="24" spans="1:11" ht="3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11" x14ac:dyDescent="0.25">
      <c r="A25" s="1" t="s">
        <v>6</v>
      </c>
      <c r="B25" s="1"/>
      <c r="C25" s="14"/>
      <c r="D25" s="1"/>
      <c r="E25" s="14"/>
      <c r="F25" s="1"/>
      <c r="G25" s="3">
        <f>C25+E25</f>
        <v>0</v>
      </c>
      <c r="H25" s="1"/>
      <c r="I25" s="1"/>
      <c r="K25" t="s">
        <v>46</v>
      </c>
    </row>
    <row r="26" spans="1:11" ht="3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1" x14ac:dyDescent="0.25">
      <c r="A27" s="1" t="s">
        <v>7</v>
      </c>
      <c r="B27" s="1"/>
      <c r="C27" s="14"/>
      <c r="D27" s="1"/>
      <c r="E27" s="14"/>
      <c r="F27" s="1"/>
      <c r="G27" s="3">
        <f>C27+E27</f>
        <v>0</v>
      </c>
      <c r="H27" s="1"/>
      <c r="I27" s="1"/>
      <c r="K27" t="s">
        <v>47</v>
      </c>
    </row>
    <row r="28" spans="1:11" ht="3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1" x14ac:dyDescent="0.25">
      <c r="A29" s="1" t="s">
        <v>8</v>
      </c>
      <c r="B29" s="1"/>
      <c r="C29" s="14"/>
      <c r="D29" s="1"/>
      <c r="E29" s="14"/>
      <c r="F29" s="1"/>
      <c r="G29" s="3">
        <f>C29+E29</f>
        <v>0</v>
      </c>
      <c r="H29" s="1"/>
      <c r="I29" s="1"/>
      <c r="K29" t="s">
        <v>48</v>
      </c>
    </row>
    <row r="30" spans="1:11" ht="3.75" customHeight="1" x14ac:dyDescent="0.25">
      <c r="A30" s="1"/>
      <c r="B30" s="1"/>
      <c r="C30" s="3"/>
      <c r="D30" s="1"/>
      <c r="E30" s="3"/>
      <c r="F30" s="1"/>
      <c r="G30" s="3"/>
      <c r="H30" s="1"/>
      <c r="I30" s="1"/>
    </row>
    <row r="31" spans="1:11" x14ac:dyDescent="0.25">
      <c r="A31" s="7" t="s">
        <v>9</v>
      </c>
      <c r="B31" s="1"/>
      <c r="C31" s="17">
        <f>C19+C21+C23+C25+C27+C29</f>
        <v>0</v>
      </c>
      <c r="D31" s="1"/>
      <c r="E31" s="17">
        <f>E19+E21+E23+E25+E27+E29</f>
        <v>0</v>
      </c>
      <c r="F31" s="1"/>
      <c r="G31" s="17">
        <f>G19+G21+G23+G25+G27+G29</f>
        <v>0</v>
      </c>
      <c r="H31" s="1"/>
      <c r="I31" s="1"/>
      <c r="K31" t="s">
        <v>54</v>
      </c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11" x14ac:dyDescent="0.25">
      <c r="A33" s="4" t="s">
        <v>13</v>
      </c>
      <c r="B33" s="1"/>
      <c r="C33" s="1"/>
      <c r="D33" s="1"/>
      <c r="E33" s="1"/>
      <c r="F33" s="1"/>
      <c r="G33" s="1"/>
      <c r="H33" s="1"/>
      <c r="I33" s="1"/>
    </row>
    <row r="34" spans="1:11" x14ac:dyDescent="0.25">
      <c r="A34" s="2" t="s">
        <v>2</v>
      </c>
      <c r="B34" s="2"/>
      <c r="C34" s="8" t="s">
        <v>14</v>
      </c>
      <c r="D34" s="8"/>
      <c r="E34" s="5" t="s">
        <v>32</v>
      </c>
      <c r="F34" s="8"/>
      <c r="G34" s="5" t="s">
        <v>33</v>
      </c>
      <c r="H34" s="8"/>
      <c r="I34" s="8" t="s">
        <v>16</v>
      </c>
    </row>
    <row r="35" spans="1:11" ht="3.75" customHeight="1" x14ac:dyDescent="0.25">
      <c r="A35" s="1"/>
      <c r="B35" s="1"/>
      <c r="C35" s="9"/>
      <c r="D35" s="9"/>
      <c r="E35" s="9"/>
      <c r="F35" s="9"/>
      <c r="G35" s="9"/>
      <c r="H35" s="9"/>
      <c r="I35" s="9"/>
    </row>
    <row r="36" spans="1:11" x14ac:dyDescent="0.25">
      <c r="A36" s="1" t="s">
        <v>3</v>
      </c>
      <c r="B36" s="1"/>
      <c r="C36" s="3">
        <f>IF(G14&gt;30000, G14*0.2, 0)</f>
        <v>0</v>
      </c>
      <c r="D36" s="1"/>
      <c r="E36" s="3">
        <f>G19</f>
        <v>0</v>
      </c>
      <c r="F36" s="1"/>
      <c r="G36" s="3">
        <f>E36-C36</f>
        <v>0</v>
      </c>
      <c r="H36" s="1"/>
      <c r="I36" s="9" t="str">
        <f>IF(G36&gt;0,"MET","NOT MET")</f>
        <v>NOT MET</v>
      </c>
      <c r="K36" t="s">
        <v>38</v>
      </c>
    </row>
    <row r="37" spans="1:11" ht="3" customHeight="1" x14ac:dyDescent="0.25">
      <c r="A37" s="1"/>
      <c r="B37" s="1"/>
      <c r="C37" s="1"/>
      <c r="D37" s="1"/>
      <c r="E37" s="3"/>
      <c r="F37" s="1"/>
      <c r="G37" s="3"/>
      <c r="H37" s="1"/>
      <c r="I37" s="1"/>
    </row>
    <row r="38" spans="1:11" x14ac:dyDescent="0.25">
      <c r="A38" s="1" t="s">
        <v>4</v>
      </c>
      <c r="B38" s="1"/>
      <c r="C38" s="3">
        <f>IF(G14&gt;30000, G14*0.2, 0)</f>
        <v>0</v>
      </c>
      <c r="D38" s="1"/>
      <c r="E38" s="3">
        <f>G21</f>
        <v>0</v>
      </c>
      <c r="F38" s="1"/>
      <c r="G38" s="3">
        <f t="shared" ref="G38:G40" si="0">E38-C38</f>
        <v>0</v>
      </c>
      <c r="H38" s="1"/>
      <c r="I38" s="9" t="str">
        <f>IF(G38&gt;0,"MET","NOT MET")</f>
        <v>NOT MET</v>
      </c>
      <c r="K38" t="s">
        <v>39</v>
      </c>
    </row>
    <row r="39" spans="1:11" ht="3" customHeight="1" x14ac:dyDescent="0.25">
      <c r="A39" s="1"/>
      <c r="B39" s="1"/>
      <c r="C39" s="3"/>
      <c r="D39" s="1"/>
      <c r="E39" s="3"/>
      <c r="F39" s="1"/>
      <c r="G39" s="3"/>
      <c r="H39" s="1"/>
      <c r="I39" s="1"/>
    </row>
    <row r="40" spans="1:11" x14ac:dyDescent="0.25">
      <c r="A40" s="1" t="s">
        <v>5</v>
      </c>
      <c r="B40" s="1"/>
      <c r="C40" s="3">
        <f>IF(G14&gt;30000, 0.01, 0)</f>
        <v>0</v>
      </c>
      <c r="D40" s="1"/>
      <c r="E40" s="3">
        <f>G23</f>
        <v>0</v>
      </c>
      <c r="F40" s="1"/>
      <c r="G40" s="3">
        <f t="shared" si="0"/>
        <v>0</v>
      </c>
      <c r="H40" s="1"/>
      <c r="I40" s="9" t="str">
        <f>IF(G40&gt;0,"MET","NOT MET")</f>
        <v>NOT MET</v>
      </c>
      <c r="K40" t="s">
        <v>40</v>
      </c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11" x14ac:dyDescent="0.25">
      <c r="A42" s="4" t="s">
        <v>6</v>
      </c>
      <c r="B42" s="1"/>
      <c r="C42" s="1"/>
      <c r="D42" s="1"/>
      <c r="E42" s="1"/>
      <c r="F42" s="1"/>
      <c r="G42" s="1"/>
      <c r="H42" s="1"/>
      <c r="I42" s="1"/>
    </row>
    <row r="43" spans="1:11" ht="30" x14ac:dyDescent="0.25">
      <c r="A43" s="2" t="s">
        <v>2</v>
      </c>
      <c r="B43" s="2"/>
      <c r="C43" s="10" t="s">
        <v>18</v>
      </c>
      <c r="D43" s="8"/>
      <c r="E43" s="8" t="s">
        <v>15</v>
      </c>
      <c r="F43" s="8"/>
      <c r="G43" s="8" t="s">
        <v>17</v>
      </c>
      <c r="H43" s="8"/>
      <c r="I43" s="8" t="s">
        <v>16</v>
      </c>
    </row>
    <row r="44" spans="1:11" ht="3" customHeight="1" x14ac:dyDescent="0.25">
      <c r="A44" s="1"/>
      <c r="B44" s="1"/>
      <c r="C44" s="11"/>
      <c r="D44" s="9"/>
      <c r="E44" s="9"/>
      <c r="F44" s="9"/>
      <c r="G44" s="9"/>
      <c r="H44" s="9"/>
      <c r="I44" s="9"/>
    </row>
    <row r="45" spans="1:11" x14ac:dyDescent="0.25">
      <c r="A45" s="1" t="s">
        <v>21</v>
      </c>
      <c r="B45" s="1"/>
      <c r="C45" s="12">
        <f>E23*0.15</f>
        <v>0</v>
      </c>
      <c r="D45" s="9"/>
      <c r="E45" s="13">
        <f>E25</f>
        <v>0</v>
      </c>
      <c r="F45" s="9"/>
      <c r="G45" s="3">
        <f>E45-C45</f>
        <v>0</v>
      </c>
      <c r="H45" s="9"/>
      <c r="I45" s="9" t="str">
        <f>IF(G45&lt;=0,"MET","NOT MET")</f>
        <v>MET</v>
      </c>
      <c r="K45" t="s">
        <v>50</v>
      </c>
    </row>
    <row r="46" spans="1:11" ht="3" customHeight="1" x14ac:dyDescent="0.25">
      <c r="A46" s="1"/>
      <c r="B46" s="1"/>
      <c r="C46" s="12"/>
      <c r="D46" s="9"/>
      <c r="E46" s="9"/>
      <c r="F46" s="9"/>
      <c r="G46" s="9"/>
      <c r="H46" s="9"/>
      <c r="I46" s="9"/>
    </row>
    <row r="47" spans="1:11" x14ac:dyDescent="0.25">
      <c r="A47" s="1" t="s">
        <v>22</v>
      </c>
      <c r="B47" s="1"/>
      <c r="C47" s="12">
        <f>C23*0.15</f>
        <v>0</v>
      </c>
      <c r="D47" s="9"/>
      <c r="E47" s="13">
        <f>C25</f>
        <v>0</v>
      </c>
      <c r="F47" s="9"/>
      <c r="G47" s="3">
        <f>E47-C47</f>
        <v>0</v>
      </c>
      <c r="H47" s="9"/>
      <c r="I47" s="9" t="str">
        <f>IF(G47&lt;=0,"MET","NOT MET")</f>
        <v>MET</v>
      </c>
      <c r="K47" t="s">
        <v>41</v>
      </c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11" x14ac:dyDescent="0.25">
      <c r="A49" s="4" t="s">
        <v>19</v>
      </c>
      <c r="B49" s="1"/>
      <c r="C49" s="1"/>
      <c r="D49" s="1"/>
      <c r="E49" s="1"/>
      <c r="F49" s="1"/>
      <c r="G49" s="1"/>
      <c r="H49" s="1"/>
      <c r="I49" s="1"/>
    </row>
    <row r="50" spans="1:11" ht="30" x14ac:dyDescent="0.25">
      <c r="A50" s="2" t="s">
        <v>2</v>
      </c>
      <c r="B50" s="2"/>
      <c r="C50" s="10" t="s">
        <v>18</v>
      </c>
      <c r="D50" s="8"/>
      <c r="E50" s="8" t="s">
        <v>15</v>
      </c>
      <c r="F50" s="8"/>
      <c r="G50" s="8" t="s">
        <v>17</v>
      </c>
      <c r="H50" s="8"/>
      <c r="I50" s="8" t="s">
        <v>16</v>
      </c>
    </row>
    <row r="51" spans="1:11" ht="3" customHeight="1" x14ac:dyDescent="0.25">
      <c r="A51" s="1"/>
      <c r="B51" s="1"/>
      <c r="C51" s="11"/>
      <c r="D51" s="9"/>
      <c r="E51" s="9"/>
      <c r="F51" s="9"/>
      <c r="G51" s="9"/>
      <c r="H51" s="9"/>
      <c r="I51" s="9"/>
    </row>
    <row r="52" spans="1:11" x14ac:dyDescent="0.25">
      <c r="A52" s="1" t="s">
        <v>20</v>
      </c>
      <c r="B52" s="1"/>
      <c r="C52" s="3">
        <f>G14*0.02</f>
        <v>0</v>
      </c>
      <c r="D52" s="1"/>
      <c r="E52" s="3">
        <f>G27</f>
        <v>0</v>
      </c>
      <c r="F52" s="1"/>
      <c r="G52" s="3">
        <f>E52-C52</f>
        <v>0</v>
      </c>
      <c r="H52" s="1"/>
      <c r="I52" s="9" t="str">
        <f>IF(G52&lt;=0,"MET","NOT MET")</f>
        <v>MET</v>
      </c>
      <c r="K52" t="s">
        <v>42</v>
      </c>
    </row>
  </sheetData>
  <sheetProtection algorithmName="SHA-512" hashValue="T3xyyNhbQoQyQDbXEoMr0+EvR7P5eALyI6xjqDDmyDbhY8Yu/yC7GWPzYsxGSgxeAH4eZPY9wRxXMbPIjRET+w==" saltValue="GhN7QYeNrY44Z7ryiL5ZWQ==" spinCount="100000" sheet="1" selectLockedCells="1"/>
  <mergeCells count="4">
    <mergeCell ref="A2:I2"/>
    <mergeCell ref="C4:E4"/>
    <mergeCell ref="A1:I1"/>
    <mergeCell ref="A6:I6"/>
  </mergeCells>
  <printOptions horizontalCentered="1"/>
  <pageMargins left="0.45" right="0.45" top="1.5" bottom="1" header="0.55000000000000004" footer="0.5500000000000000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082A-8116-4C65-A01B-04F06ADA69F1}">
  <dimension ref="A1:I10"/>
  <sheetViews>
    <sheetView workbookViewId="0">
      <selection sqref="A1:I1"/>
    </sheetView>
  </sheetViews>
  <sheetFormatPr defaultRowHeight="15" x14ac:dyDescent="0.25"/>
  <cols>
    <col min="8" max="9" width="9.28515625" customWidth="1"/>
  </cols>
  <sheetData>
    <row r="1" spans="1:9" x14ac:dyDescent="0.25">
      <c r="A1" s="19" t="s">
        <v>27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9" t="s">
        <v>52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4" t="s">
        <v>53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4" t="s">
        <v>28</v>
      </c>
      <c r="B6" s="24"/>
      <c r="C6" s="24"/>
      <c r="D6" s="24"/>
      <c r="E6" s="24"/>
      <c r="F6" s="24"/>
      <c r="G6" s="24"/>
      <c r="H6" s="24"/>
      <c r="I6" s="24"/>
    </row>
    <row r="7" spans="1:9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4" t="s">
        <v>29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30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A10" s="24" t="s">
        <v>31</v>
      </c>
      <c r="B10" s="24"/>
      <c r="C10" s="24"/>
      <c r="D10" s="24"/>
      <c r="E10" s="24"/>
      <c r="F10" s="24"/>
      <c r="G10" s="24"/>
      <c r="H10" s="24"/>
      <c r="I10" s="24"/>
    </row>
  </sheetData>
  <sheetProtection algorithmName="SHA-512" hashValue="GirfTarpT91kVy+c/yIFze3ZSB2WkO3geiPJWTbBsF2EJ6dwn43c3WaT6nsFoY8cKGEDK57k/70kFEzRfiyNtg==" saltValue="lSJ8bT8QpJ72POsZrPJb4Q==" spinCount="100000" sheet="1" objects="1" scenarios="1"/>
  <mergeCells count="10">
    <mergeCell ref="A10:I10"/>
    <mergeCell ref="A1:I1"/>
    <mergeCell ref="A2:I2"/>
    <mergeCell ref="A4:I4"/>
    <mergeCell ref="A6:I6"/>
    <mergeCell ref="A8:I8"/>
    <mergeCell ref="A9:I9"/>
    <mergeCell ref="A3:I3"/>
    <mergeCell ref="A5:I5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 IV - 6.30.25 Exp Report</vt:lpstr>
      <vt:lpstr>Report Submission Instructions</vt:lpstr>
      <vt:lpstr>'Title IV - 6.30.25 Exp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Luther, David</dc:creator>
  <cp:lastModifiedBy>Luther, David</cp:lastModifiedBy>
  <cp:lastPrinted>2025-10-14T19:45:19Z</cp:lastPrinted>
  <dcterms:created xsi:type="dcterms:W3CDTF">2025-09-10T19:05:13Z</dcterms:created>
  <dcterms:modified xsi:type="dcterms:W3CDTF">2025-10-14T19:47:04Z</dcterms:modified>
</cp:coreProperties>
</file>