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827"/>
  <workbookPr/>
  <mc:AlternateContent xmlns:mc="http://schemas.openxmlformats.org/markup-compatibility/2006">
    <mc:Choice Requires="x15">
      <x15ac:absPath xmlns:x15ac="http://schemas.microsoft.com/office/spreadsheetml/2010/11/ac" url="C:\Users\luthda\OneDrive - Rhode Island Department of Education\21-22 ESSA ALLOCATIONS\FY 2022 Title I Revised Final Allocations\"/>
    </mc:Choice>
  </mc:AlternateContent>
  <xr:revisionPtr revIDLastSave="0" documentId="13_ncr:1_{A4B19AAE-B3DF-462F-B0A4-27F688172B03}" xr6:coauthVersionLast="47" xr6:coauthVersionMax="47" xr10:uidLastSave="{00000000-0000-0000-0000-000000000000}"/>
  <bookViews>
    <workbookView xWindow="-120" yWindow="-120" windowWidth="29040" windowHeight="15840" activeTab="1" xr2:uid="{00000000-000D-0000-FFFF-FFFF00000000}"/>
  </bookViews>
  <sheets>
    <sheet name="Instructions" sheetId="4" r:id="rId1"/>
    <sheet name="Low Income Student Counts" sheetId="3" r:id="rId2"/>
    <sheet name="Proportional Share Calculator" sheetId="1" r:id="rId3"/>
    <sheet name="Title I(A) Alloc. to LEAs" sheetId="5" r:id="rId4"/>
  </sheets>
  <definedNames>
    <definedName name="_xlnm.Print_Area" localSheetId="0">Instructions!$B$2:$C$32</definedName>
    <definedName name="_xlnm.Print_Area" localSheetId="1">'Low Income Student Counts'!$A$1:$F$33</definedName>
    <definedName name="_xlnm.Print_Area" localSheetId="2">'Proportional Share Calculator'!$B$2:$D$24</definedName>
    <definedName name="_xlnm.Print_Area" localSheetId="3">'Title I(A) Alloc. to LEAs'!$A$1:$D$69</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C69" i="5" l="1"/>
  <c r="D13" i="1"/>
  <c r="E15" i="3" l="1"/>
  <c r="E14" i="3"/>
  <c r="E17" i="3"/>
  <c r="E16" i="3"/>
  <c r="E31" i="3" l="1"/>
  <c r="E19" i="3" l="1"/>
  <c r="E18" i="3"/>
  <c r="E13" i="3"/>
  <c r="E12" i="3"/>
  <c r="D19" i="1" l="1"/>
  <c r="C13" i="1"/>
  <c r="D31" i="3" l="1"/>
  <c r="D7" i="1" s="1"/>
  <c r="C31" i="3"/>
  <c r="E23" i="3"/>
  <c r="E22" i="3"/>
  <c r="E21" i="3"/>
  <c r="E20" i="3"/>
  <c r="E11" i="3"/>
  <c r="E10" i="3"/>
  <c r="E9" i="3"/>
  <c r="E8" i="3"/>
  <c r="E7" i="3"/>
  <c r="E24" i="3"/>
  <c r="E25" i="3"/>
  <c r="E26" i="3"/>
  <c r="E27" i="3"/>
  <c r="E28" i="3"/>
  <c r="E29" i="3"/>
  <c r="E30" i="3"/>
  <c r="D6" i="1" l="1"/>
  <c r="D32" i="3"/>
  <c r="C32" i="3" l="1"/>
  <c r="D8" i="1"/>
  <c r="D9" i="1" s="1"/>
  <c r="D15" i="1" s="1"/>
  <c r="C8" i="1"/>
  <c r="C9" i="1" s="1"/>
  <c r="C15" i="1" l="1"/>
  <c r="C17" i="1" s="1"/>
  <c r="C19" i="1"/>
  <c r="D17" i="1"/>
  <c r="C20" i="1" l="1"/>
  <c r="C22" i="1" s="1"/>
  <c r="D20" i="1"/>
  <c r="D22" i="1"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David Luther</author>
    <author>Celani, Joseph</author>
  </authors>
  <commentList>
    <comment ref="C2" authorId="0" shapeId="0" xr:uid="{00000000-0006-0000-0200-000001000000}">
      <text>
        <r>
          <rPr>
            <b/>
            <sz val="9"/>
            <color indexed="81"/>
            <rFont val="Tahoma"/>
            <family val="2"/>
          </rPr>
          <t>Please input your LEA's Name here.</t>
        </r>
      </text>
    </comment>
    <comment ref="B5" authorId="1" shapeId="0" xr:uid="{00000000-0006-0000-0200-000002000000}">
      <text>
        <r>
          <rPr>
            <b/>
            <sz val="9"/>
            <color indexed="81"/>
            <rFont val="Tahoma"/>
            <family val="2"/>
          </rPr>
          <t>This section is populated from data entered into "Low Income Student Counts" in this workbook.</t>
        </r>
      </text>
    </comment>
    <comment ref="D11" authorId="1" shapeId="0" xr:uid="{00000000-0006-0000-0200-000003000000}">
      <text>
        <r>
          <rPr>
            <b/>
            <sz val="9"/>
            <color indexed="81"/>
            <rFont val="Tahoma"/>
            <family val="2"/>
          </rPr>
          <t>Input the amount of your allocation as shown on the "Title I(A) Alloc. to LEAs" tab of this workbook.</t>
        </r>
      </text>
    </comment>
    <comment ref="D12" authorId="1" shapeId="0" xr:uid="{00000000-0006-0000-0200-000004000000}">
      <text>
        <r>
          <rPr>
            <b/>
            <sz val="9"/>
            <color indexed="81"/>
            <rFont val="Tahoma"/>
            <family val="2"/>
          </rPr>
          <t>If transferring funds from Title II(A) and/or Title IV(A), then input the amount being transferred into Title I(A) here.</t>
        </r>
      </text>
    </comment>
    <comment ref="D16" authorId="1" shapeId="0" xr:uid="{00000000-0006-0000-0200-000005000000}">
      <text>
        <r>
          <rPr>
            <b/>
            <sz val="9"/>
            <color indexed="81"/>
            <rFont val="Tahoma"/>
            <family val="2"/>
          </rPr>
          <t>Input the unspent/unobligated balance of funds reserved from the prior fiscal year for equitable services to private schools.</t>
        </r>
        <r>
          <rPr>
            <sz val="9"/>
            <color indexed="81"/>
            <rFont val="Tahoma"/>
            <family val="2"/>
          </rPr>
          <t xml:space="preserve">
</t>
        </r>
      </text>
    </comment>
    <comment ref="D17" authorId="1" shapeId="0" xr:uid="{00000000-0006-0000-0200-000006000000}">
      <text>
        <r>
          <rPr>
            <b/>
            <sz val="9"/>
            <color indexed="81"/>
            <rFont val="Tahoma"/>
            <family val="2"/>
          </rPr>
          <t>This is the minimum amount the LEA must reserve/budget for equitable services for participating private schools in the current school year Title I(A) application.</t>
        </r>
        <r>
          <rPr>
            <sz val="9"/>
            <color indexed="81"/>
            <rFont val="Tahoma"/>
            <family val="2"/>
          </rPr>
          <t xml:space="preserve">
</t>
        </r>
      </text>
    </comment>
    <comment ref="D18" authorId="1" shapeId="0" xr:uid="{00000000-0006-0000-0200-000007000000}">
      <text>
        <r>
          <rPr>
            <b/>
            <sz val="9"/>
            <color indexed="81"/>
            <rFont val="Tahoma"/>
            <family val="2"/>
          </rPr>
          <t>From the proportionate share, the LEA may reserve an amount that is reasonable and necessary to administer equitable services.</t>
        </r>
      </text>
    </comment>
    <comment ref="D19" authorId="1" shapeId="0" xr:uid="{00000000-0006-0000-0200-000008000000}">
      <text>
        <r>
          <rPr>
            <b/>
            <sz val="9"/>
            <color indexed="81"/>
            <rFont val="Tahoma"/>
            <family val="2"/>
          </rPr>
          <t>The minimum amount of the proportionate share that must be used for equitable services for parents and families of eligible private school children.</t>
        </r>
      </text>
    </comment>
    <comment ref="D20" authorId="1" shapeId="0" xr:uid="{00000000-0006-0000-0200-000009000000}">
      <text>
        <r>
          <rPr>
            <b/>
            <sz val="9"/>
            <color indexed="81"/>
            <rFont val="Tahoma"/>
            <family val="2"/>
          </rPr>
          <t>The amount of the proportionate share for program services, including instruction, PD, and parent and family engagement (beyond the min. amount required by row C4).</t>
        </r>
      </text>
    </comment>
  </commentList>
</comments>
</file>

<file path=xl/sharedStrings.xml><?xml version="1.0" encoding="utf-8"?>
<sst xmlns="http://schemas.openxmlformats.org/spreadsheetml/2006/main" count="126" uniqueCount="124">
  <si>
    <t xml:space="preserve">Name of District:  </t>
  </si>
  <si>
    <t>Example</t>
  </si>
  <si>
    <t>Input Your LEA's Data Below</t>
  </si>
  <si>
    <t>A1:  District Low Income Enrollment (Public Schools)</t>
  </si>
  <si>
    <r>
      <t xml:space="preserve">A3:  Total Low Income Enrollment </t>
    </r>
    <r>
      <rPr>
        <b/>
        <i/>
        <sz val="14"/>
        <rFont val="Times New Roman"/>
        <family val="1"/>
      </rPr>
      <t>(A1 + A2)</t>
    </r>
  </si>
  <si>
    <r>
      <t xml:space="preserve">A4:  Percent Participating Private Schools Low Income </t>
    </r>
    <r>
      <rPr>
        <b/>
        <i/>
        <sz val="14"/>
        <rFont val="Times New Roman"/>
        <family val="1"/>
      </rPr>
      <t>(A2 / A3)</t>
    </r>
  </si>
  <si>
    <t>A.  Number of Low Income Resident Children in Title I Participating School Attendance Areas</t>
  </si>
  <si>
    <t>Total</t>
  </si>
  <si>
    <t>Step 1:</t>
  </si>
  <si>
    <t>Step 2:</t>
  </si>
  <si>
    <t>Step 3:</t>
  </si>
  <si>
    <t>Step 4:</t>
  </si>
  <si>
    <t>Step 5:</t>
  </si>
  <si>
    <t>Step 6:</t>
  </si>
  <si>
    <t>Step 7:</t>
  </si>
  <si>
    <t>Step 8:</t>
  </si>
  <si>
    <t>Step 9:</t>
  </si>
  <si>
    <t>Step 10:</t>
  </si>
  <si>
    <t xml:space="preserve">If any of the participating private schools have an unspent carryover equitable share balance from the prior school/fiscal year input that balance for each individual private school into the column labeled "Input Prior Year Carryover Balance" within the October Enrollment Counts tab of this worksheet.  Then input the total prior year carryover balance for all participating private schools into the equitable share calculator.  </t>
  </si>
  <si>
    <t xml:space="preserve">The minimium amount that your LEA must reserve for private school equitable participation in the Title II program is now displayed at the bottom of the column.  Your LEA must budget at least this amount in AcceleGrants for use by the participating private schools within your district for professional development activities. </t>
  </si>
  <si>
    <t>Step 11:</t>
  </si>
  <si>
    <t>Any question about this calculator or the private school equitable services process may be directed to David Luther at David.Luther@ride.ri.gov or (401) 222-4652.</t>
  </si>
  <si>
    <t xml:space="preserve"> TITLE I, PART A</t>
  </si>
  <si>
    <t>LEA</t>
  </si>
  <si>
    <t>BARRINGTON</t>
  </si>
  <si>
    <t>BRISTOL-WARREN</t>
  </si>
  <si>
    <t xml:space="preserve">BURRILLVILLE </t>
  </si>
  <si>
    <t xml:space="preserve">CENTRAL FALLS </t>
  </si>
  <si>
    <t>CHARIHO REGIONAL</t>
  </si>
  <si>
    <t xml:space="preserve">COVENTRY </t>
  </si>
  <si>
    <t>CRANSTON</t>
  </si>
  <si>
    <t xml:space="preserve">CUMBERLAND </t>
  </si>
  <si>
    <t xml:space="preserve">EAST GREENWICH </t>
  </si>
  <si>
    <t xml:space="preserve">EAST PROVIDENCE </t>
  </si>
  <si>
    <t xml:space="preserve">EXETER-W GREENWICH </t>
  </si>
  <si>
    <t xml:space="preserve">FOSTER ELEMENTARY </t>
  </si>
  <si>
    <t xml:space="preserve">FOSTER-GLOCESTER </t>
  </si>
  <si>
    <t xml:space="preserve">GLOCESTER </t>
  </si>
  <si>
    <t>JAMESTOWN</t>
  </si>
  <si>
    <t xml:space="preserve">JOHNSTON </t>
  </si>
  <si>
    <t xml:space="preserve">LINCOLN </t>
  </si>
  <si>
    <t>LITTLE COMPTON</t>
  </si>
  <si>
    <t xml:space="preserve">MIDDLETOWN </t>
  </si>
  <si>
    <t xml:space="preserve">NARRAGANSETT </t>
  </si>
  <si>
    <t>NEW SHOREHAM</t>
  </si>
  <si>
    <t xml:space="preserve">NEWPORT </t>
  </si>
  <si>
    <t xml:space="preserve">NORTH KINGSTOWN </t>
  </si>
  <si>
    <t xml:space="preserve">NORTH PROVIDENCE </t>
  </si>
  <si>
    <t xml:space="preserve">NORTH SMITHFIELD </t>
  </si>
  <si>
    <t xml:space="preserve">PAWTUCKET </t>
  </si>
  <si>
    <t>PORTSMOUTH</t>
  </si>
  <si>
    <t xml:space="preserve">PROVIDENCE </t>
  </si>
  <si>
    <t xml:space="preserve">SCITUATE </t>
  </si>
  <si>
    <t>SMITHFIELD</t>
  </si>
  <si>
    <t xml:space="preserve">SOUTH KINGSTOWN </t>
  </si>
  <si>
    <t xml:space="preserve">TIVERTON </t>
  </si>
  <si>
    <t xml:space="preserve">WARWICK </t>
  </si>
  <si>
    <t xml:space="preserve">WEST WARWICK </t>
  </si>
  <si>
    <t>WESTERLY</t>
  </si>
  <si>
    <t xml:space="preserve">WOONSOCKET </t>
  </si>
  <si>
    <t>DAVIES</t>
  </si>
  <si>
    <t>DEAF</t>
  </si>
  <si>
    <t>MET</t>
  </si>
  <si>
    <t>UCAP</t>
  </si>
  <si>
    <t>HIGHLANDER</t>
  </si>
  <si>
    <t>CUFFEE</t>
  </si>
  <si>
    <t>INTERNATIONAL</t>
  </si>
  <si>
    <t>KINGSTON HILL</t>
  </si>
  <si>
    <t>BLACKSTONE</t>
  </si>
  <si>
    <t>COMPASS</t>
  </si>
  <si>
    <t>BEACON</t>
  </si>
  <si>
    <t>LEARNING COMMUNITY</t>
  </si>
  <si>
    <t>RIMA - B.V.</t>
  </si>
  <si>
    <t>SEGUE INSTITUTE</t>
  </si>
  <si>
    <t>GREENE</t>
  </si>
  <si>
    <t>TRINITY</t>
  </si>
  <si>
    <t>NURSES</t>
  </si>
  <si>
    <t>ACHIEVEMENT FIRST</t>
  </si>
  <si>
    <t>NOWELL ACADEMY</t>
  </si>
  <si>
    <t>VILLAGE GREEN</t>
  </si>
  <si>
    <t>HOPE ACADEMY</t>
  </si>
  <si>
    <t>SOUTHSIDE ELEM</t>
  </si>
  <si>
    <t>RISE MAYORAL</t>
  </si>
  <si>
    <t>TOTAL:</t>
  </si>
  <si>
    <t>B1:  LEA Title I(A) Allocation for Current Fiscal Year</t>
  </si>
  <si>
    <t>Total Number of Low Income Children</t>
  </si>
  <si>
    <t>Number of Public School Low Income Children</t>
  </si>
  <si>
    <r>
      <t xml:space="preserve">B3:  LEA Adjusted Allocation </t>
    </r>
    <r>
      <rPr>
        <b/>
        <i/>
        <sz val="14"/>
        <rFont val="Times New Roman"/>
        <family val="1"/>
      </rPr>
      <t>(B1 + B2)</t>
    </r>
  </si>
  <si>
    <t>Proportionate Share %</t>
  </si>
  <si>
    <r>
      <t xml:space="preserve">Go to the </t>
    </r>
    <r>
      <rPr>
        <b/>
        <i/>
        <sz val="10"/>
        <rFont val="Arial"/>
        <family val="2"/>
      </rPr>
      <t>Low Income Student Counts</t>
    </r>
    <r>
      <rPr>
        <sz val="10"/>
        <rFont val="Arial"/>
        <family val="2"/>
      </rPr>
      <t xml:space="preserve"> tab in this file.</t>
    </r>
  </si>
  <si>
    <t>B2:  Transfer of funds into Title I(A) from Title II(A) &amp; Title IV(A)</t>
  </si>
  <si>
    <t>B.  Title I, Part A Allocation</t>
  </si>
  <si>
    <t>C4:  Amount for Administrative Costs for Equitable Services</t>
  </si>
  <si>
    <r>
      <t xml:space="preserve">C6:  Amount Remaining for Equitable Services </t>
    </r>
    <r>
      <rPr>
        <b/>
        <i/>
        <sz val="14"/>
        <rFont val="Times New Roman"/>
        <family val="1"/>
      </rPr>
      <t>(C3 - C4 - C5)</t>
    </r>
  </si>
  <si>
    <t>C.  Equitable Services</t>
  </si>
  <si>
    <t>C2:  Prior School/Fiscal Year unspent balance of funds reserved for equitable services to participating private schools</t>
  </si>
  <si>
    <t>CHARETTE</t>
  </si>
  <si>
    <t>Number of Private School Low Income Children</t>
  </si>
  <si>
    <t>Download this workbook from the documents library in AcceleGrants and save it as a working copy onto the hard drive of your own personal computer before attempting to complete the calculator.</t>
  </si>
  <si>
    <t xml:space="preserve">Find the column labeled "Title I Participating Public School Attendance Areas".  Enter the names of each Title I participating school attendence areas in the district for the current school/fiscal year. </t>
  </si>
  <si>
    <r>
      <t xml:space="preserve">Input the total amount of funds allocated to your district in the current school/fiscal year. This amount can be found on the </t>
    </r>
    <r>
      <rPr>
        <b/>
        <i/>
        <sz val="10"/>
        <rFont val="Arial"/>
        <family val="2"/>
      </rPr>
      <t>Title I(A) Alloc. to LEAs</t>
    </r>
    <r>
      <rPr>
        <sz val="10"/>
        <rFont val="Arial"/>
        <family val="2"/>
      </rPr>
      <t xml:space="preserve"> tab of this file.</t>
    </r>
  </si>
  <si>
    <r>
      <t xml:space="preserve">Go to the </t>
    </r>
    <r>
      <rPr>
        <b/>
        <i/>
        <sz val="10"/>
        <rFont val="Arial"/>
        <family val="2"/>
      </rPr>
      <t>Proportional Share Calculator</t>
    </r>
    <r>
      <rPr>
        <sz val="10"/>
        <rFont val="Arial"/>
        <family val="2"/>
      </rPr>
      <t xml:space="preserve"> tab in this file. Section A of the calculator will automatically populate from the data entered into the </t>
    </r>
    <r>
      <rPr>
        <b/>
        <i/>
        <sz val="10"/>
        <rFont val="Arial"/>
        <family val="2"/>
      </rPr>
      <t>Low Income Student Counts</t>
    </r>
    <r>
      <rPr>
        <sz val="10"/>
        <rFont val="Arial"/>
        <family val="2"/>
      </rPr>
      <t xml:space="preserve"> (for both public and private schools) tab. </t>
    </r>
  </si>
  <si>
    <t>Title I (A) Private School Proportional Share Calculation Instructions</t>
  </si>
  <si>
    <r>
      <t xml:space="preserve">C1:  Current School/Fiscal Year proportionate share for all participating private schools </t>
    </r>
    <r>
      <rPr>
        <b/>
        <i/>
        <sz val="14"/>
        <rFont val="Times New Roman"/>
        <family val="1"/>
      </rPr>
      <t>(B3 x A4)</t>
    </r>
  </si>
  <si>
    <r>
      <t xml:space="preserve">C5:  Minimum Amount of Proportionate share that must be used for Parent and Family Engagement activities </t>
    </r>
    <r>
      <rPr>
        <b/>
        <i/>
        <sz val="14"/>
        <rFont val="Times New Roman"/>
        <family val="1"/>
      </rPr>
      <t>(B3 x 0.01 x A4)</t>
    </r>
  </si>
  <si>
    <r>
      <t xml:space="preserve">C3:  Total Amount LEA must budget/reserve for the proportionate share to all participating private schools </t>
    </r>
    <r>
      <rPr>
        <b/>
        <i/>
        <sz val="14"/>
        <rFont val="Times New Roman"/>
        <family val="1"/>
      </rPr>
      <t>(C1 + C2)</t>
    </r>
  </si>
  <si>
    <t>A2:  Private School Low Income Enrollment from Participating Public School Attendence Areas</t>
  </si>
  <si>
    <t>Note: All budgeted amounts related to the LEA's Title I(A) proportionate share for private schools must be reserved as either: Private Schools-Services, Private Schools - Admin and/or Private Schools- Parent &amp; Family Engagment.</t>
  </si>
  <si>
    <t>Title I (A) Participating Public School Attendance Areas</t>
  </si>
  <si>
    <t>Enter the number of low income children in public and private schools that are residing in the attendance areas for each of the LEA's Title I (A) participating public schools. You may insert additional rows within the table, if needed.</t>
  </si>
  <si>
    <r>
      <t>The proportionate share amount that your LEA must reserve for Title I equitable services for eligible private school children is now displayed in the calculator (in the row highlighted in green). Your LEA must reserve/budget this amount under</t>
    </r>
    <r>
      <rPr>
        <sz val="10"/>
        <color theme="1"/>
        <rFont val="Arial"/>
        <family val="2"/>
      </rPr>
      <t xml:space="preserve"> the "required" reserve</t>
    </r>
    <r>
      <rPr>
        <sz val="10"/>
        <color rgb="FFFF0000"/>
        <rFont val="Arial"/>
        <family val="2"/>
      </rPr>
      <t xml:space="preserve"> </t>
    </r>
    <r>
      <rPr>
        <sz val="10"/>
        <rFont val="Arial"/>
        <family val="2"/>
      </rPr>
      <t>"Private Schools" on the Reserves page for Title I in AcceleGrants</t>
    </r>
    <r>
      <rPr>
        <sz val="10"/>
        <color theme="1"/>
        <rFont val="Arial"/>
        <family val="2"/>
      </rPr>
      <t>; all expenses related to running the LEA's Title I(A) program at private school  will come from this amount.</t>
    </r>
    <r>
      <rPr>
        <sz val="10"/>
        <rFont val="Arial"/>
        <family val="2"/>
      </rPr>
      <t xml:space="preserve">
</t>
    </r>
    <r>
      <rPr>
        <i/>
        <sz val="10"/>
        <rFont val="Arial"/>
        <family val="2"/>
      </rPr>
      <t>If your LEA is required to reserve funds for Parent and Family Engagement (i.e., your Title I allocation is more than $500,000), the equitable share calculator will display the minimum amount out of the Private Schools reserve that must be used for activities for parents and family members of eligible private school students.</t>
    </r>
  </si>
  <si>
    <r>
      <t xml:space="preserve">Please complete the required cells within the Low Income Student Counts and the Proportional Share Calculator tabs located in this Excel workbook to determine your district's </t>
    </r>
    <r>
      <rPr>
        <b/>
        <i/>
        <sz val="10"/>
        <color rgb="FF0000CC"/>
        <rFont val="Arial"/>
        <family val="2"/>
      </rPr>
      <t>required reserve of Title I(A) funds for equitable services for eligible private school children residing in Title I school attendance areas.</t>
    </r>
  </si>
  <si>
    <r>
      <t xml:space="preserve">D.  </t>
    </r>
    <r>
      <rPr>
        <b/>
        <sz val="14"/>
        <color theme="1"/>
        <rFont val="Times New Roman"/>
        <family val="1"/>
      </rPr>
      <t>Per Pupil</t>
    </r>
    <r>
      <rPr>
        <b/>
        <sz val="14"/>
        <rFont val="Times New Roman"/>
        <family val="1"/>
      </rPr>
      <t xml:space="preserve"> Amount</t>
    </r>
    <r>
      <rPr>
        <b/>
        <sz val="14"/>
        <color theme="1"/>
        <rFont val="Times New Roman"/>
        <family val="1"/>
      </rPr>
      <t xml:space="preserve"> (PPA)</t>
    </r>
  </si>
  <si>
    <r>
      <t>D1: Per</t>
    </r>
    <r>
      <rPr>
        <b/>
        <sz val="14"/>
        <color theme="1"/>
        <rFont val="Times New Roman"/>
        <family val="1"/>
      </rPr>
      <t xml:space="preserve"> Pupil</t>
    </r>
    <r>
      <rPr>
        <b/>
        <sz val="14"/>
        <rFont val="Times New Roman"/>
        <family val="1"/>
      </rPr>
      <t xml:space="preserve"> Amount</t>
    </r>
    <r>
      <rPr>
        <b/>
        <sz val="14"/>
        <color theme="1"/>
        <rFont val="Times New Roman"/>
        <family val="1"/>
      </rPr>
      <t xml:space="preserve"> (PPA) for</t>
    </r>
    <r>
      <rPr>
        <b/>
        <sz val="14"/>
        <rFont val="Times New Roman"/>
        <family val="1"/>
      </rPr>
      <t xml:space="preserve"> Equitable Services </t>
    </r>
    <r>
      <rPr>
        <b/>
        <i/>
        <sz val="14"/>
        <rFont val="Times New Roman"/>
        <family val="1"/>
      </rPr>
      <t>(C6 / A2)</t>
    </r>
  </si>
  <si>
    <t>FY 2022 Worksheet for Calculating the Number of Low Income Children Residing in Title I (A) Participating School Attendance Areas</t>
  </si>
  <si>
    <r>
      <t xml:space="preserve">Input the number of </t>
    </r>
    <r>
      <rPr>
        <b/>
        <sz val="10"/>
        <rFont val="Arial"/>
        <family val="2"/>
      </rPr>
      <t>low income public school children t</t>
    </r>
    <r>
      <rPr>
        <sz val="10"/>
        <rFont val="Arial"/>
        <family val="2"/>
      </rPr>
      <t>hat are enrolled in each Title I participating school attendence area.</t>
    </r>
  </si>
  <si>
    <r>
      <t xml:space="preserve">Input the number of </t>
    </r>
    <r>
      <rPr>
        <b/>
        <sz val="10"/>
        <rFont val="Arial"/>
        <family val="2"/>
      </rPr>
      <t xml:space="preserve">low income children that reside in that public school's attendance area attending private schools. </t>
    </r>
    <r>
      <rPr>
        <sz val="10"/>
        <rFont val="Arial"/>
        <family val="2"/>
      </rPr>
      <t>Note: If a private school declines Title I services for its eligible students and the LEA has poverty data for the children for that private school, the LEA is required to include the poverty data as part of the total eligible student count.</t>
    </r>
  </si>
  <si>
    <r>
      <t xml:space="preserve">Input the total amount of funds </t>
    </r>
    <r>
      <rPr>
        <b/>
        <sz val="10"/>
        <rFont val="Arial"/>
        <family val="2"/>
      </rPr>
      <t xml:space="preserve">transferred into Title I(A) (if any) </t>
    </r>
    <r>
      <rPr>
        <sz val="10"/>
        <rFont val="Arial"/>
        <family val="2"/>
      </rPr>
      <t>from Title II(A) and/or Title IV(A).</t>
    </r>
  </si>
  <si>
    <r>
      <t>If there are any u</t>
    </r>
    <r>
      <rPr>
        <b/>
        <sz val="10"/>
        <rFont val="Arial"/>
        <family val="2"/>
      </rPr>
      <t>nspent/unobligated funds from the prior year's</t>
    </r>
    <r>
      <rPr>
        <sz val="10"/>
        <rFont val="Arial"/>
        <family val="2"/>
      </rPr>
      <t xml:space="preserve"> reserve for equitable services, input that amount into the equitable share calculator.</t>
    </r>
  </si>
  <si>
    <r>
      <rPr>
        <b/>
        <sz val="10"/>
        <rFont val="Arial"/>
        <family val="2"/>
      </rPr>
      <t>Save the completed equitable share calculator onto your personal computer</t>
    </r>
    <r>
      <rPr>
        <sz val="10"/>
        <rFont val="Arial"/>
        <family val="2"/>
      </rPr>
      <t>. Then upload the completed calculator into the Title I(A) Related Documents page of AcceleGrants. Under Agency Recommended Documents, a placeholder exists called "Private School Proportionate Share Calculation Sheet". Upload the complete workbook there. Thank You!</t>
    </r>
  </si>
  <si>
    <t>FY 2022 Calculator used to Determine the Proportionate Share of Title I, Part A Funds for Equitable Services to Eligible Resident Students Attending Participating Private Schools throughout the State</t>
  </si>
  <si>
    <t>SY 2022 Final Allocation</t>
  </si>
  <si>
    <t>NUESTRO MUNDO</t>
  </si>
  <si>
    <t>PROVIDENCE PREP</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</si>
</sst>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8" formatCode="&quot;$&quot;#,##0.00_);[Red]\(&quot;$&quot;#,##0.00\)"/>
    <numFmt numFmtId="41" formatCode="_(* #,##0_);_(* \(#,##0\);_(* &quot;-&quot;_);_(@_)"/>
    <numFmt numFmtId="164" formatCode="0.0%"/>
  </numFmts>
  <fonts count="24" x14ac:knownFonts="1">
    <font>
      <sz val="11"/>
      <color theme="1"/>
      <name val="Calibri"/>
      <family val="2"/>
      <scheme val="minor"/>
    </font>
    <font>
      <sz val="11"/>
      <color theme="1"/>
      <name val="Calibri"/>
      <family val="2"/>
      <scheme val="minor"/>
    </font>
    <font>
      <b/>
      <sz val="12"/>
      <name val="Arial"/>
      <family val="2"/>
    </font>
    <font>
      <b/>
      <sz val="14"/>
      <name val="Times New Roman"/>
      <family val="1"/>
    </font>
    <font>
      <b/>
      <i/>
      <sz val="14"/>
      <name val="Times New Roman"/>
      <family val="1"/>
    </font>
    <font>
      <b/>
      <sz val="9"/>
      <color indexed="81"/>
      <name val="Tahoma"/>
      <family val="2"/>
    </font>
    <font>
      <b/>
      <u/>
      <sz val="11"/>
      <name val="Arial"/>
      <family val="2"/>
    </font>
    <font>
      <b/>
      <i/>
      <sz val="10"/>
      <color rgb="FF0000CC"/>
      <name val="Arial"/>
      <family val="2"/>
    </font>
    <font>
      <sz val="10"/>
      <name val="Arial"/>
      <family val="2"/>
    </font>
    <font>
      <i/>
      <sz val="10"/>
      <name val="Arial"/>
      <family val="2"/>
    </font>
    <font>
      <b/>
      <u/>
      <sz val="16"/>
      <color theme="1"/>
      <name val="Calibri"/>
      <family val="2"/>
      <scheme val="minor"/>
    </font>
    <font>
      <b/>
      <sz val="11"/>
      <name val="Arial"/>
      <family val="2"/>
    </font>
    <font>
      <sz val="11"/>
      <name val="Arial"/>
      <family val="2"/>
    </font>
    <font>
      <sz val="11"/>
      <color theme="1"/>
      <name val="Arial"/>
      <family val="2"/>
    </font>
    <font>
      <b/>
      <sz val="11"/>
      <color theme="1"/>
      <name val="Arial"/>
      <family val="2"/>
    </font>
    <font>
      <b/>
      <sz val="12"/>
      <color theme="1"/>
      <name val="Arial"/>
      <family val="2"/>
    </font>
    <font>
      <sz val="9"/>
      <color indexed="81"/>
      <name val="Tahoma"/>
      <family val="2"/>
    </font>
    <font>
      <b/>
      <i/>
      <sz val="10"/>
      <name val="Arial"/>
      <family val="2"/>
    </font>
    <font>
      <b/>
      <i/>
      <sz val="10"/>
      <color theme="1"/>
      <name val="Arial"/>
      <family val="2"/>
    </font>
    <font>
      <sz val="10"/>
      <color rgb="FFFF0000"/>
      <name val="Arial"/>
      <family val="2"/>
    </font>
    <font>
      <sz val="10"/>
      <color theme="1"/>
      <name val="Arial"/>
      <family val="2"/>
    </font>
    <font>
      <b/>
      <sz val="14"/>
      <color theme="1"/>
      <name val="Times New Roman"/>
      <family val="1"/>
    </font>
    <font>
      <b/>
      <sz val="10"/>
      <name val="Arial"/>
      <family val="2"/>
    </font>
    <font>
      <b/>
      <sz val="11"/>
      <color rgb="FFFF0000"/>
      <name val="Calibri"/>
      <family val="2"/>
      <scheme val="minor"/>
    </font>
  </fonts>
  <fills count="7">
    <fill>
      <patternFill patternType="none"/>
    </fill>
    <fill>
      <patternFill patternType="gray125"/>
    </fill>
    <fill>
      <patternFill patternType="solid">
        <fgColor rgb="FFCC99FF"/>
        <bgColor indexed="64"/>
      </patternFill>
    </fill>
    <fill>
      <patternFill patternType="solid">
        <fgColor rgb="FFFFFF00"/>
        <bgColor indexed="64"/>
      </patternFill>
    </fill>
    <fill>
      <patternFill patternType="solid">
        <fgColor theme="0" tint="-0.14999847407452621"/>
        <bgColor indexed="64"/>
      </patternFill>
    </fill>
    <fill>
      <patternFill patternType="solid">
        <fgColor rgb="FF66FF33"/>
        <bgColor indexed="64"/>
      </patternFill>
    </fill>
    <fill>
      <patternFill patternType="solid">
        <fgColor theme="4" tint="0.79998168889431442"/>
        <bgColor indexed="64"/>
      </patternFill>
    </fill>
  </fills>
  <borders count="24">
    <border>
      <left/>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top/>
      <bottom style="medium">
        <color indexed="64"/>
      </bottom>
      <diagonal/>
    </border>
    <border>
      <left/>
      <right/>
      <top style="medium">
        <color indexed="64"/>
      </top>
      <bottom style="medium">
        <color indexed="64"/>
      </bottom>
      <diagonal/>
    </border>
    <border>
      <left style="thin">
        <color indexed="64"/>
      </left>
      <right/>
      <top/>
      <bottom/>
      <diagonal/>
    </border>
    <border>
      <left/>
      <right/>
      <top style="medium">
        <color indexed="64"/>
      </top>
      <bottom/>
      <diagonal/>
    </border>
    <border>
      <left/>
      <right style="thin">
        <color indexed="64"/>
      </right>
      <top/>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bottom/>
      <diagonal/>
    </border>
    <border>
      <left style="thin">
        <color indexed="64"/>
      </left>
      <right style="medium">
        <color indexed="64"/>
      </right>
      <top/>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diagonal/>
    </border>
  </borders>
  <cellStyleXfs count="2">
    <xf numFmtId="0" fontId="0" fillId="0" borderId="0"/>
    <xf numFmtId="9" fontId="1" fillId="0" borderId="0" applyFont="0" applyFill="0" applyBorder="0" applyAlignment="0" applyProtection="0"/>
  </cellStyleXfs>
  <cellXfs count="100">
    <xf numFmtId="0" fontId="0" fillId="0" borderId="0" xfId="0"/>
    <xf numFmtId="0" fontId="2" fillId="0" borderId="0" xfId="0" applyFont="1" applyAlignment="1" applyProtection="1">
      <alignment horizontal="right"/>
    </xf>
    <xf numFmtId="0" fontId="9" fillId="0" borderId="0" xfId="0" applyFont="1" applyAlignment="1">
      <alignment wrapText="1"/>
    </xf>
    <xf numFmtId="0" fontId="0" fillId="0" borderId="5" xfId="0" applyBorder="1"/>
    <xf numFmtId="0" fontId="0" fillId="0" borderId="7" xfId="0" applyBorder="1"/>
    <xf numFmtId="0" fontId="6" fillId="0" borderId="8" xfId="0" applyFont="1" applyBorder="1" applyAlignment="1">
      <alignment horizontal="left"/>
    </xf>
    <xf numFmtId="0" fontId="6" fillId="0" borderId="9" xfId="0" applyFont="1" applyBorder="1" applyAlignment="1">
      <alignment horizontal="center" wrapText="1"/>
    </xf>
    <xf numFmtId="41" fontId="12" fillId="0" borderId="10" xfId="0" applyNumberFormat="1" applyFont="1" applyBorder="1"/>
    <xf numFmtId="0" fontId="11" fillId="0" borderId="11" xfId="0" applyFont="1" applyBorder="1"/>
    <xf numFmtId="0" fontId="11" fillId="0" borderId="12" xfId="0" applyFont="1" applyBorder="1" applyAlignment="1">
      <alignment horizontal="left"/>
    </xf>
    <xf numFmtId="3" fontId="11" fillId="0" borderId="13" xfId="0" applyNumberFormat="1" applyFont="1" applyBorder="1"/>
    <xf numFmtId="0" fontId="11" fillId="0" borderId="14" xfId="0" applyFont="1" applyBorder="1" applyAlignment="1">
      <alignment horizontal="left"/>
    </xf>
    <xf numFmtId="0" fontId="11" fillId="0" borderId="15" xfId="0" applyFont="1" applyBorder="1" applyAlignment="1">
      <alignment horizontal="left"/>
    </xf>
    <xf numFmtId="0" fontId="11" fillId="0" borderId="10" xfId="0" applyFont="1" applyBorder="1" applyAlignment="1">
      <alignment horizontal="left"/>
    </xf>
    <xf numFmtId="0" fontId="11" fillId="0" borderId="10" xfId="0" applyFont="1" applyBorder="1"/>
    <xf numFmtId="0" fontId="11" fillId="0" borderId="16" xfId="0" applyFont="1" applyBorder="1" applyAlignment="1">
      <alignment horizontal="center"/>
    </xf>
    <xf numFmtId="3" fontId="11" fillId="0" borderId="17" xfId="0" applyNumberFormat="1" applyFont="1" applyBorder="1"/>
    <xf numFmtId="3" fontId="3" fillId="4" borderId="18" xfId="0" applyNumberFormat="1" applyFont="1" applyFill="1" applyBorder="1" applyAlignment="1" applyProtection="1">
      <alignment horizontal="right" vertical="top" wrapText="1"/>
    </xf>
    <xf numFmtId="8" fontId="3" fillId="0" borderId="18" xfId="0" applyNumberFormat="1" applyFont="1" applyBorder="1" applyAlignment="1" applyProtection="1">
      <alignment horizontal="right" vertical="center" wrapText="1"/>
    </xf>
    <xf numFmtId="8" fontId="3" fillId="4" borderId="18" xfId="0" applyNumberFormat="1" applyFont="1" applyFill="1" applyBorder="1" applyAlignment="1" applyProtection="1">
      <alignment horizontal="right" vertical="top" wrapText="1"/>
    </xf>
    <xf numFmtId="8" fontId="3" fillId="0" borderId="18" xfId="0" applyNumberFormat="1" applyFont="1" applyFill="1" applyBorder="1" applyAlignment="1" applyProtection="1">
      <alignment horizontal="right" vertical="center" wrapText="1"/>
    </xf>
    <xf numFmtId="8" fontId="3" fillId="5" borderId="18" xfId="0" applyNumberFormat="1" applyFont="1" applyFill="1" applyBorder="1" applyAlignment="1" applyProtection="1">
      <alignment horizontal="right" vertical="center" wrapText="1"/>
    </xf>
    <xf numFmtId="0" fontId="3" fillId="4" borderId="15" xfId="0" applyFont="1" applyFill="1" applyBorder="1" applyAlignment="1" applyProtection="1">
      <alignment vertical="top" wrapText="1"/>
    </xf>
    <xf numFmtId="3" fontId="3" fillId="4" borderId="21" xfId="0" applyNumberFormat="1" applyFont="1" applyFill="1" applyBorder="1" applyAlignment="1" applyProtection="1">
      <alignment horizontal="right" vertical="top" wrapText="1"/>
    </xf>
    <xf numFmtId="0" fontId="3" fillId="4" borderId="16" xfId="0" applyFont="1" applyFill="1" applyBorder="1" applyAlignment="1" applyProtection="1">
      <alignment vertical="top" wrapText="1"/>
    </xf>
    <xf numFmtId="164" fontId="3" fillId="4" borderId="22" xfId="1" applyNumberFormat="1" applyFont="1" applyFill="1" applyBorder="1" applyAlignment="1" applyProtection="1">
      <alignment horizontal="right" vertical="top" wrapText="1"/>
    </xf>
    <xf numFmtId="164" fontId="3" fillId="4" borderId="17" xfId="1" applyNumberFormat="1" applyFont="1" applyFill="1" applyBorder="1" applyAlignment="1" applyProtection="1">
      <alignment horizontal="right" vertical="top" wrapText="1"/>
    </xf>
    <xf numFmtId="0" fontId="3" fillId="3" borderId="12" xfId="0" applyFont="1" applyFill="1" applyBorder="1" applyAlignment="1" applyProtection="1">
      <alignment vertical="center" wrapText="1"/>
    </xf>
    <xf numFmtId="0" fontId="3" fillId="3" borderId="20" xfId="0" applyFont="1" applyFill="1" applyBorder="1" applyAlignment="1" applyProtection="1">
      <alignment horizontal="center" vertical="center" wrapText="1"/>
    </xf>
    <xf numFmtId="0" fontId="3" fillId="3" borderId="13" xfId="0" applyFont="1" applyFill="1" applyBorder="1" applyAlignment="1" applyProtection="1">
      <alignment horizontal="center" vertical="center" wrapText="1"/>
    </xf>
    <xf numFmtId="0" fontId="3" fillId="3" borderId="12" xfId="0" applyFont="1" applyFill="1" applyBorder="1" applyAlignment="1" applyProtection="1">
      <alignment vertical="top" wrapText="1"/>
    </xf>
    <xf numFmtId="0" fontId="3" fillId="3" borderId="20" xfId="0" applyFont="1" applyFill="1" applyBorder="1" applyAlignment="1" applyProtection="1">
      <alignment horizontal="right" vertical="top" wrapText="1"/>
    </xf>
    <xf numFmtId="3" fontId="3" fillId="3" borderId="13" xfId="0" applyNumberFormat="1" applyFont="1" applyFill="1" applyBorder="1" applyAlignment="1" applyProtection="1">
      <alignment horizontal="right" vertical="top" wrapText="1"/>
    </xf>
    <xf numFmtId="0" fontId="3" fillId="0" borderId="15" xfId="0" applyFont="1" applyBorder="1" applyAlignment="1" applyProtection="1">
      <alignment vertical="top" wrapText="1"/>
    </xf>
    <xf numFmtId="8" fontId="3" fillId="4" borderId="21" xfId="0" applyNumberFormat="1" applyFont="1" applyFill="1" applyBorder="1" applyAlignment="1" applyProtection="1">
      <alignment horizontal="right" vertical="top" wrapText="1"/>
    </xf>
    <xf numFmtId="8" fontId="3" fillId="4" borderId="22" xfId="0" applyNumberFormat="1" applyFont="1" applyFill="1" applyBorder="1" applyAlignment="1" applyProtection="1">
      <alignment horizontal="right" vertical="top" wrapText="1"/>
    </xf>
    <xf numFmtId="8" fontId="3" fillId="4" borderId="17" xfId="0" applyNumberFormat="1" applyFont="1" applyFill="1" applyBorder="1" applyAlignment="1" applyProtection="1">
      <alignment horizontal="right" vertical="top" wrapText="1"/>
    </xf>
    <xf numFmtId="8" fontId="3" fillId="0" borderId="21" xfId="0" applyNumberFormat="1" applyFont="1" applyFill="1" applyBorder="1" applyAlignment="1" applyProtection="1">
      <alignment horizontal="right" vertical="center" wrapText="1"/>
      <protection locked="0"/>
    </xf>
    <xf numFmtId="0" fontId="3" fillId="5" borderId="15" xfId="0" applyFont="1" applyFill="1" applyBorder="1" applyAlignment="1" applyProtection="1">
      <alignment vertical="top" wrapText="1"/>
    </xf>
    <xf numFmtId="8" fontId="3" fillId="5" borderId="21" xfId="0" applyNumberFormat="1" applyFont="1" applyFill="1" applyBorder="1" applyAlignment="1" applyProtection="1">
      <alignment horizontal="right" vertical="center" wrapText="1"/>
    </xf>
    <xf numFmtId="0" fontId="8" fillId="0" borderId="0" xfId="0" applyFont="1" applyAlignment="1">
      <alignment vertical="top"/>
    </xf>
    <xf numFmtId="0" fontId="8" fillId="0" borderId="0" xfId="0" applyFont="1" applyAlignment="1">
      <alignment vertical="top" wrapText="1"/>
    </xf>
    <xf numFmtId="0" fontId="0" fillId="0" borderId="0" xfId="0" applyAlignment="1">
      <alignment vertical="top"/>
    </xf>
    <xf numFmtId="0" fontId="13" fillId="0" borderId="0" xfId="0" applyFont="1" applyProtection="1">
      <protection locked="0"/>
    </xf>
    <xf numFmtId="0" fontId="13" fillId="0" borderId="12" xfId="0" applyFont="1" applyFill="1" applyBorder="1" applyProtection="1">
      <protection locked="0"/>
    </xf>
    <xf numFmtId="0" fontId="13" fillId="0" borderId="15" xfId="0" applyFont="1" applyFill="1" applyBorder="1" applyProtection="1">
      <protection locked="0"/>
    </xf>
    <xf numFmtId="0" fontId="14" fillId="0" borderId="16" xfId="0" applyFont="1" applyFill="1" applyBorder="1" applyProtection="1">
      <protection locked="0"/>
    </xf>
    <xf numFmtId="0" fontId="14" fillId="0" borderId="12" xfId="0" applyFont="1" applyBorder="1" applyProtection="1"/>
    <xf numFmtId="0" fontId="14" fillId="0" borderId="16" xfId="0" applyFont="1" applyFill="1" applyBorder="1" applyProtection="1"/>
    <xf numFmtId="164" fontId="14" fillId="6" borderId="22" xfId="1" applyNumberFormat="1" applyFont="1" applyFill="1" applyBorder="1" applyAlignment="1" applyProtection="1">
      <alignment horizontal="center"/>
    </xf>
    <xf numFmtId="0" fontId="13" fillId="0" borderId="17" xfId="0" applyFont="1" applyFill="1" applyBorder="1" applyAlignment="1" applyProtection="1">
      <alignment horizontal="center"/>
    </xf>
    <xf numFmtId="0" fontId="0" fillId="0" borderId="0" xfId="0" applyProtection="1"/>
    <xf numFmtId="0" fontId="13" fillId="0" borderId="0" xfId="0" applyFont="1" applyProtection="1"/>
    <xf numFmtId="0" fontId="14" fillId="0" borderId="8" xfId="0" applyFont="1" applyBorder="1" applyAlignment="1" applyProtection="1">
      <alignment wrapText="1"/>
    </xf>
    <xf numFmtId="0" fontId="14" fillId="0" borderId="19" xfId="0" applyFont="1" applyBorder="1" applyAlignment="1" applyProtection="1">
      <alignment horizontal="center" wrapText="1"/>
    </xf>
    <xf numFmtId="0" fontId="14" fillId="0" borderId="9" xfId="0" applyFont="1" applyBorder="1" applyAlignment="1" applyProtection="1">
      <alignment horizontal="center" wrapText="1"/>
    </xf>
    <xf numFmtId="3" fontId="13" fillId="0" borderId="20" xfId="0" applyNumberFormat="1" applyFont="1" applyFill="1" applyBorder="1" applyAlignment="1" applyProtection="1">
      <alignment horizontal="center"/>
      <protection locked="0"/>
    </xf>
    <xf numFmtId="3" fontId="13" fillId="6" borderId="13" xfId="0" applyNumberFormat="1" applyFont="1" applyFill="1" applyBorder="1" applyAlignment="1" applyProtection="1">
      <alignment horizontal="center"/>
      <protection locked="0"/>
    </xf>
    <xf numFmtId="3" fontId="13" fillId="0" borderId="18" xfId="0" applyNumberFormat="1" applyFont="1" applyFill="1" applyBorder="1" applyAlignment="1" applyProtection="1">
      <alignment horizontal="center"/>
      <protection locked="0"/>
    </xf>
    <xf numFmtId="3" fontId="13" fillId="6" borderId="21" xfId="0" applyNumberFormat="1" applyFont="1" applyFill="1" applyBorder="1" applyAlignment="1" applyProtection="1">
      <alignment horizontal="center"/>
      <protection locked="0"/>
    </xf>
    <xf numFmtId="3" fontId="13" fillId="0" borderId="22" xfId="0" applyNumberFormat="1" applyFont="1" applyFill="1" applyBorder="1" applyAlignment="1" applyProtection="1">
      <alignment horizontal="center"/>
      <protection locked="0"/>
    </xf>
    <xf numFmtId="3" fontId="13" fillId="6" borderId="17" xfId="0" applyNumberFormat="1" applyFont="1" applyFill="1" applyBorder="1" applyAlignment="1" applyProtection="1">
      <alignment horizontal="center"/>
      <protection locked="0"/>
    </xf>
    <xf numFmtId="3" fontId="14" fillId="6" borderId="20" xfId="0" applyNumberFormat="1" applyFont="1" applyFill="1" applyBorder="1" applyAlignment="1" applyProtection="1">
      <alignment horizontal="center"/>
    </xf>
    <xf numFmtId="3" fontId="14" fillId="6" borderId="13" xfId="0" applyNumberFormat="1" applyFont="1" applyFill="1" applyBorder="1" applyAlignment="1" applyProtection="1">
      <alignment horizontal="center"/>
    </xf>
    <xf numFmtId="3" fontId="11" fillId="0" borderId="23" xfId="0" applyNumberFormat="1" applyFont="1" applyBorder="1"/>
    <xf numFmtId="3" fontId="11" fillId="0" borderId="21" xfId="0" applyNumberFormat="1" applyFont="1" applyBorder="1"/>
    <xf numFmtId="3" fontId="11" fillId="0" borderId="11" xfId="0" applyNumberFormat="1" applyFont="1" applyBorder="1"/>
    <xf numFmtId="3" fontId="3" fillId="4" borderId="18" xfId="0" applyNumberFormat="1" applyFont="1" applyFill="1" applyBorder="1" applyAlignment="1" applyProtection="1">
      <alignment horizontal="right" vertical="center" wrapText="1"/>
    </xf>
    <xf numFmtId="3" fontId="3" fillId="4" borderId="21" xfId="0" applyNumberFormat="1" applyFont="1" applyFill="1" applyBorder="1" applyAlignment="1" applyProtection="1">
      <alignment horizontal="right" vertical="center" wrapText="1"/>
    </xf>
    <xf numFmtId="0" fontId="8" fillId="0" borderId="0" xfId="0" applyFont="1" applyAlignment="1">
      <alignment vertical="center"/>
    </xf>
    <xf numFmtId="0" fontId="11" fillId="0" borderId="18" xfId="0" applyFont="1" applyBorder="1" applyAlignment="1">
      <alignment horizontal="left"/>
    </xf>
    <xf numFmtId="3" fontId="11" fillId="0" borderId="18" xfId="0" applyNumberFormat="1" applyFont="1" applyBorder="1"/>
    <xf numFmtId="0" fontId="0" fillId="0" borderId="0" xfId="0" applyAlignment="1">
      <alignment horizontal="center" vertical="top"/>
    </xf>
    <xf numFmtId="0" fontId="0" fillId="0" borderId="0" xfId="0" applyAlignment="1">
      <alignment horizontal="center"/>
    </xf>
    <xf numFmtId="0" fontId="6" fillId="0" borderId="0" xfId="0" applyFont="1" applyAlignment="1">
      <alignment horizontal="center"/>
    </xf>
    <xf numFmtId="0" fontId="0" fillId="0" borderId="3" xfId="0" applyBorder="1" applyAlignment="1">
      <alignment horizontal="center"/>
    </xf>
    <xf numFmtId="0" fontId="7" fillId="3" borderId="1" xfId="0" applyFont="1" applyFill="1" applyBorder="1" applyAlignment="1">
      <alignment horizontal="center" wrapText="1"/>
    </xf>
    <xf numFmtId="0" fontId="7" fillId="3" borderId="2" xfId="0" applyFont="1" applyFill="1" applyBorder="1" applyAlignment="1">
      <alignment horizontal="center" wrapText="1"/>
    </xf>
    <xf numFmtId="0" fontId="0" fillId="0" borderId="6" xfId="0" applyBorder="1" applyAlignment="1">
      <alignment horizontal="center"/>
    </xf>
    <xf numFmtId="0" fontId="18" fillId="3" borderId="1" xfId="0" applyFont="1" applyFill="1" applyBorder="1" applyAlignment="1" applyProtection="1">
      <alignment horizontal="center" wrapText="1"/>
    </xf>
    <xf numFmtId="0" fontId="18" fillId="3" borderId="4" xfId="0" applyFont="1" applyFill="1" applyBorder="1" applyAlignment="1" applyProtection="1">
      <alignment horizontal="center" wrapText="1"/>
    </xf>
    <xf numFmtId="0" fontId="18" fillId="3" borderId="2" xfId="0" applyFont="1" applyFill="1" applyBorder="1" applyAlignment="1" applyProtection="1">
      <alignment horizontal="center" wrapText="1"/>
    </xf>
    <xf numFmtId="0" fontId="15" fillId="0" borderId="1" xfId="0" applyFont="1" applyBorder="1" applyAlignment="1" applyProtection="1">
      <alignment horizontal="center" wrapText="1"/>
    </xf>
    <xf numFmtId="0" fontId="15" fillId="0" borderId="4" xfId="0" applyFont="1" applyBorder="1" applyAlignment="1" applyProtection="1">
      <alignment horizontal="center" wrapText="1"/>
    </xf>
    <xf numFmtId="0" fontId="15" fillId="0" borderId="2" xfId="0" applyFont="1" applyBorder="1" applyAlignment="1" applyProtection="1">
      <alignment horizontal="center" wrapText="1"/>
    </xf>
    <xf numFmtId="0" fontId="14" fillId="0" borderId="4" xfId="0" applyFont="1" applyBorder="1" applyAlignment="1" applyProtection="1">
      <alignment horizontal="center"/>
    </xf>
    <xf numFmtId="0" fontId="13" fillId="0" borderId="4" xfId="0" applyFont="1" applyBorder="1" applyAlignment="1" applyProtection="1">
      <alignment horizontal="center"/>
    </xf>
    <xf numFmtId="0" fontId="2" fillId="0" borderId="1" xfId="0" applyFont="1" applyFill="1" applyBorder="1" applyAlignment="1" applyProtection="1">
      <alignment horizontal="left"/>
      <protection locked="0"/>
    </xf>
    <xf numFmtId="0" fontId="2" fillId="0" borderId="2" xfId="0" applyFont="1" applyFill="1" applyBorder="1" applyAlignment="1" applyProtection="1">
      <alignment horizontal="left"/>
      <protection locked="0"/>
    </xf>
    <xf numFmtId="0" fontId="0" fillId="0" borderId="0" xfId="0" applyBorder="1" applyAlignment="1" applyProtection="1">
      <alignment horizontal="center"/>
    </xf>
    <xf numFmtId="0" fontId="3" fillId="2" borderId="8" xfId="0" applyFont="1" applyFill="1" applyBorder="1" applyAlignment="1" applyProtection="1">
      <alignment horizontal="center" vertical="top" wrapText="1"/>
    </xf>
    <xf numFmtId="0" fontId="3" fillId="2" borderId="19" xfId="0" applyFont="1" applyFill="1" applyBorder="1" applyAlignment="1" applyProtection="1">
      <alignment horizontal="center" vertical="top" wrapText="1"/>
    </xf>
    <xf numFmtId="0" fontId="3" fillId="2" borderId="9" xfId="0" applyFont="1" applyFill="1" applyBorder="1" applyAlignment="1" applyProtection="1">
      <alignment horizontal="center" vertical="top" wrapText="1"/>
    </xf>
    <xf numFmtId="0" fontId="0" fillId="0" borderId="0" xfId="0" applyAlignment="1" applyProtection="1">
      <alignment horizontal="center"/>
    </xf>
    <xf numFmtId="0" fontId="23" fillId="0" borderId="0" xfId="0" applyFont="1" applyAlignment="1" applyProtection="1">
      <alignment horizontal="left" wrapText="1"/>
    </xf>
    <xf numFmtId="0" fontId="0" fillId="0" borderId="0" xfId="0" applyAlignment="1" applyProtection="1">
      <alignment horizontal="left" wrapText="1"/>
    </xf>
    <xf numFmtId="0" fontId="0" fillId="0" borderId="0" xfId="0" applyBorder="1" applyAlignment="1">
      <alignment horizontal="center"/>
    </xf>
    <xf numFmtId="0" fontId="0" fillId="0" borderId="7" xfId="0" applyBorder="1" applyAlignment="1">
      <alignment horizontal="center"/>
    </xf>
    <xf numFmtId="0" fontId="10" fillId="0" borderId="1" xfId="0" applyFont="1" applyBorder="1" applyAlignment="1">
      <alignment horizontal="center"/>
    </xf>
    <xf numFmtId="0" fontId="10" fillId="0" borderId="2" xfId="0" applyFont="1" applyBorder="1" applyAlignment="1">
      <alignment horizontal="center"/>
    </xf>
  </cellXfs>
  <cellStyles count="2">
    <cellStyle name="Normal" xfId="0" builtinId="0"/>
    <cellStyle name="Percent" xfId="1" builtinId="5"/>
  </cellStyles>
  <dxfs count="0"/>
  <tableStyles count="0" defaultTableStyle="TableStyleMedium2" defaultPivotStyle="PivotStyleLight16"/>
  <colors>
    <mruColors>
      <color rgb="FFFFFF99"/>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3.xml"/><Relationship Id="rId5" Type="http://schemas.openxmlformats.org/officeDocument/2006/relationships/theme" Target="theme/theme1.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1:D32"/>
  <sheetViews>
    <sheetView workbookViewId="0">
      <selection activeCell="C32" sqref="C32"/>
    </sheetView>
  </sheetViews>
  <sheetFormatPr defaultRowHeight="15" x14ac:dyDescent="0.25"/>
  <cols>
    <col min="1" max="1" width="1.28515625" customWidth="1"/>
    <col min="2" max="2" width="9.85546875" customWidth="1"/>
    <col min="3" max="3" width="89.28515625" customWidth="1"/>
    <col min="4" max="4" width="1.140625" customWidth="1"/>
  </cols>
  <sheetData>
    <row r="1" spans="2:3" x14ac:dyDescent="0.25">
      <c r="B1" s="73"/>
      <c r="C1" s="73"/>
    </row>
    <row r="2" spans="2:3" x14ac:dyDescent="0.25">
      <c r="B2" s="74" t="s">
        <v>102</v>
      </c>
      <c r="C2" s="74"/>
    </row>
    <row r="3" spans="2:3" ht="15.75" thickBot="1" x14ac:dyDescent="0.3">
      <c r="B3" s="75"/>
      <c r="C3" s="75"/>
    </row>
    <row r="4" spans="2:3" ht="43.5" customHeight="1" thickBot="1" x14ac:dyDescent="0.3">
      <c r="B4" s="76" t="s">
        <v>111</v>
      </c>
      <c r="C4" s="77"/>
    </row>
    <row r="5" spans="2:3" x14ac:dyDescent="0.25">
      <c r="B5" s="78"/>
      <c r="C5" s="78"/>
    </row>
    <row r="6" spans="2:3" ht="25.5" x14ac:dyDescent="0.25">
      <c r="B6" s="69" t="s">
        <v>8</v>
      </c>
      <c r="C6" s="41" t="s">
        <v>98</v>
      </c>
    </row>
    <row r="7" spans="2:3" x14ac:dyDescent="0.25">
      <c r="B7" s="72"/>
      <c r="C7" s="72"/>
    </row>
    <row r="8" spans="2:3" x14ac:dyDescent="0.25">
      <c r="B8" s="40" t="s">
        <v>9</v>
      </c>
      <c r="C8" s="41" t="s">
        <v>89</v>
      </c>
    </row>
    <row r="9" spans="2:3" x14ac:dyDescent="0.25">
      <c r="B9" s="72"/>
      <c r="C9" s="72"/>
    </row>
    <row r="10" spans="2:3" ht="25.5" x14ac:dyDescent="0.25">
      <c r="B10" s="69" t="s">
        <v>10</v>
      </c>
      <c r="C10" s="41" t="s">
        <v>99</v>
      </c>
    </row>
    <row r="11" spans="2:3" x14ac:dyDescent="0.25">
      <c r="B11" s="72"/>
      <c r="C11" s="72"/>
    </row>
    <row r="12" spans="2:3" ht="25.5" x14ac:dyDescent="0.25">
      <c r="B12" s="69" t="s">
        <v>11</v>
      </c>
      <c r="C12" s="41" t="s">
        <v>115</v>
      </c>
    </row>
    <row r="13" spans="2:3" x14ac:dyDescent="0.25">
      <c r="B13" s="72"/>
      <c r="C13" s="72"/>
    </row>
    <row r="14" spans="2:3" ht="51" x14ac:dyDescent="0.25">
      <c r="B14" s="69" t="s">
        <v>12</v>
      </c>
      <c r="C14" s="41" t="s">
        <v>116</v>
      </c>
    </row>
    <row r="15" spans="2:3" x14ac:dyDescent="0.25">
      <c r="B15" s="72"/>
      <c r="C15" s="72"/>
    </row>
    <row r="16" spans="2:3" ht="38.25" x14ac:dyDescent="0.25">
      <c r="B16" s="69" t="s">
        <v>13</v>
      </c>
      <c r="C16" s="41" t="s">
        <v>101</v>
      </c>
    </row>
    <row r="17" spans="2:4" x14ac:dyDescent="0.25">
      <c r="B17" s="72"/>
      <c r="C17" s="72"/>
    </row>
    <row r="18" spans="2:4" ht="25.5" x14ac:dyDescent="0.25">
      <c r="B18" s="69" t="s">
        <v>14</v>
      </c>
      <c r="C18" s="41" t="s">
        <v>100</v>
      </c>
    </row>
    <row r="19" spans="2:4" x14ac:dyDescent="0.25">
      <c r="B19" s="72"/>
      <c r="C19" s="72"/>
    </row>
    <row r="20" spans="2:4" x14ac:dyDescent="0.25">
      <c r="B20" s="40" t="s">
        <v>15</v>
      </c>
      <c r="C20" s="41" t="s">
        <v>117</v>
      </c>
    </row>
    <row r="21" spans="2:4" x14ac:dyDescent="0.25">
      <c r="B21" s="72"/>
      <c r="C21" s="72"/>
    </row>
    <row r="22" spans="2:4" ht="25.5" x14ac:dyDescent="0.25">
      <c r="B22" s="69" t="s">
        <v>16</v>
      </c>
      <c r="C22" s="41" t="s">
        <v>118</v>
      </c>
    </row>
    <row r="23" spans="2:4" x14ac:dyDescent="0.25">
      <c r="B23" s="72"/>
      <c r="C23" s="72"/>
    </row>
    <row r="24" spans="2:4" ht="114.75" x14ac:dyDescent="0.25">
      <c r="B24" s="69" t="s">
        <v>17</v>
      </c>
      <c r="C24" s="41" t="s">
        <v>110</v>
      </c>
    </row>
    <row r="25" spans="2:4" x14ac:dyDescent="0.25">
      <c r="B25" s="72"/>
      <c r="C25" s="72"/>
    </row>
    <row r="26" spans="2:4" ht="63.75" hidden="1" x14ac:dyDescent="0.25">
      <c r="B26" s="40" t="s">
        <v>16</v>
      </c>
      <c r="C26" s="41" t="s">
        <v>18</v>
      </c>
    </row>
    <row r="27" spans="2:4" hidden="1" x14ac:dyDescent="0.25">
      <c r="B27" s="42"/>
      <c r="C27" s="42"/>
    </row>
    <row r="28" spans="2:4" ht="51" hidden="1" x14ac:dyDescent="0.25">
      <c r="B28" s="40" t="s">
        <v>17</v>
      </c>
      <c r="C28" s="41" t="s">
        <v>19</v>
      </c>
    </row>
    <row r="29" spans="2:4" hidden="1" x14ac:dyDescent="0.25">
      <c r="B29" s="42"/>
      <c r="C29" s="42"/>
    </row>
    <row r="30" spans="2:4" ht="51" x14ac:dyDescent="0.25">
      <c r="B30" s="69" t="s">
        <v>20</v>
      </c>
      <c r="C30" s="41" t="s">
        <v>119</v>
      </c>
    </row>
    <row r="31" spans="2:4" x14ac:dyDescent="0.25">
      <c r="B31" s="73"/>
      <c r="C31" s="73"/>
    </row>
    <row r="32" spans="2:4" ht="26.25" x14ac:dyDescent="0.25">
      <c r="C32" s="2" t="s">
        <v>21</v>
      </c>
      <c r="D32" s="2"/>
    </row>
  </sheetData>
  <sheetProtection algorithmName="SHA-512" hashValue="7tIyfD6VDpVPgaBZSKwyuqY1L4zWPXtNtyF6sAiHFL5PS2XLMO+Emc/QNRyROA9Xixppz8xV44F4evpt2RSlBA==" saltValue="0KTHsLIn4OL6bYFV7M/51w==" spinCount="100000" sheet="1" objects="1" scenarios="1"/>
  <mergeCells count="16">
    <mergeCell ref="B21:C21"/>
    <mergeCell ref="B23:C23"/>
    <mergeCell ref="B25:C25"/>
    <mergeCell ref="B31:C31"/>
    <mergeCell ref="B9:C9"/>
    <mergeCell ref="B11:C11"/>
    <mergeCell ref="B13:C13"/>
    <mergeCell ref="B15:C15"/>
    <mergeCell ref="B17:C17"/>
    <mergeCell ref="B19:C19"/>
    <mergeCell ref="B7:C7"/>
    <mergeCell ref="B1:C1"/>
    <mergeCell ref="B2:C2"/>
    <mergeCell ref="B3:C3"/>
    <mergeCell ref="B4:C4"/>
    <mergeCell ref="B5:C5"/>
  </mergeCells>
  <printOptions horizontalCentered="1" verticalCentered="1"/>
  <pageMargins left="0.25" right="0.25" top="0.5" bottom="0.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B1:E33"/>
  <sheetViews>
    <sheetView tabSelected="1" workbookViewId="0">
      <selection activeCell="B7" sqref="B7"/>
    </sheetView>
  </sheetViews>
  <sheetFormatPr defaultColWidth="9.140625" defaultRowHeight="14.25" x14ac:dyDescent="0.2"/>
  <cols>
    <col min="1" max="1" width="0.7109375" style="52" customWidth="1"/>
    <col min="2" max="2" width="47.140625" style="52" customWidth="1"/>
    <col min="3" max="3" width="15" style="52" bestFit="1" customWidth="1"/>
    <col min="4" max="4" width="20.28515625" style="52" customWidth="1"/>
    <col min="5" max="5" width="15.85546875" style="52" customWidth="1"/>
    <col min="6" max="6" width="1.140625" style="52" customWidth="1"/>
    <col min="7" max="16384" width="9.140625" style="52"/>
  </cols>
  <sheetData>
    <row r="1" spans="2:5" ht="6" customHeight="1" thickBot="1" x14ac:dyDescent="0.25"/>
    <row r="2" spans="2:5" ht="36" customHeight="1" thickBot="1" x14ac:dyDescent="0.3">
      <c r="B2" s="82" t="s">
        <v>114</v>
      </c>
      <c r="C2" s="83"/>
      <c r="D2" s="83"/>
      <c r="E2" s="84"/>
    </row>
    <row r="3" spans="2:5" ht="15.75" thickBot="1" x14ac:dyDescent="0.3">
      <c r="B3" s="85"/>
      <c r="C3" s="85"/>
      <c r="D3" s="85"/>
      <c r="E3" s="85"/>
    </row>
    <row r="4" spans="2:5" ht="45.75" customHeight="1" thickBot="1" x14ac:dyDescent="0.25">
      <c r="B4" s="79" t="s">
        <v>109</v>
      </c>
      <c r="C4" s="80"/>
      <c r="D4" s="80"/>
      <c r="E4" s="81"/>
    </row>
    <row r="5" spans="2:5" ht="15" thickBot="1" x14ac:dyDescent="0.25">
      <c r="B5" s="86"/>
      <c r="C5" s="86"/>
      <c r="D5" s="86"/>
      <c r="E5" s="86"/>
    </row>
    <row r="6" spans="2:5" ht="60.75" thickBot="1" x14ac:dyDescent="0.3">
      <c r="B6" s="53" t="s">
        <v>108</v>
      </c>
      <c r="C6" s="54" t="s">
        <v>86</v>
      </c>
      <c r="D6" s="54" t="s">
        <v>97</v>
      </c>
      <c r="E6" s="55" t="s">
        <v>85</v>
      </c>
    </row>
    <row r="7" spans="2:5" s="43" customFormat="1" x14ac:dyDescent="0.2">
      <c r="B7" s="44"/>
      <c r="C7" s="56"/>
      <c r="D7" s="56"/>
      <c r="E7" s="57">
        <f>$C7+$D7</f>
        <v>0</v>
      </c>
    </row>
    <row r="8" spans="2:5" s="43" customFormat="1" x14ac:dyDescent="0.2">
      <c r="B8" s="45"/>
      <c r="C8" s="58"/>
      <c r="D8" s="58"/>
      <c r="E8" s="59">
        <f t="shared" ref="E8:E23" si="0">$C8+$D8</f>
        <v>0</v>
      </c>
    </row>
    <row r="9" spans="2:5" s="43" customFormat="1" x14ac:dyDescent="0.2">
      <c r="B9" s="45"/>
      <c r="C9" s="58"/>
      <c r="D9" s="58"/>
      <c r="E9" s="59">
        <f t="shared" si="0"/>
        <v>0</v>
      </c>
    </row>
    <row r="10" spans="2:5" s="43" customFormat="1" x14ac:dyDescent="0.2">
      <c r="B10" s="45"/>
      <c r="C10" s="58"/>
      <c r="D10" s="58"/>
      <c r="E10" s="59">
        <f t="shared" si="0"/>
        <v>0</v>
      </c>
    </row>
    <row r="11" spans="2:5" s="43" customFormat="1" x14ac:dyDescent="0.2">
      <c r="B11" s="45"/>
      <c r="C11" s="58"/>
      <c r="D11" s="58"/>
      <c r="E11" s="59">
        <f t="shared" si="0"/>
        <v>0</v>
      </c>
    </row>
    <row r="12" spans="2:5" s="43" customFormat="1" x14ac:dyDescent="0.2">
      <c r="B12" s="45"/>
      <c r="C12" s="58"/>
      <c r="D12" s="58"/>
      <c r="E12" s="59">
        <f t="shared" si="0"/>
        <v>0</v>
      </c>
    </row>
    <row r="13" spans="2:5" s="43" customFormat="1" x14ac:dyDescent="0.2">
      <c r="B13" s="45"/>
      <c r="C13" s="58"/>
      <c r="D13" s="58"/>
      <c r="E13" s="59">
        <f>$C13+$D13</f>
        <v>0</v>
      </c>
    </row>
    <row r="14" spans="2:5" s="43" customFormat="1" x14ac:dyDescent="0.2">
      <c r="B14" s="45"/>
      <c r="C14" s="58"/>
      <c r="D14" s="58"/>
      <c r="E14" s="59">
        <f t="shared" ref="E14:E15" si="1">$C14+$D14</f>
        <v>0</v>
      </c>
    </row>
    <row r="15" spans="2:5" s="43" customFormat="1" x14ac:dyDescent="0.2">
      <c r="B15" s="45"/>
      <c r="C15" s="58"/>
      <c r="D15" s="58"/>
      <c r="E15" s="59">
        <f t="shared" si="1"/>
        <v>0</v>
      </c>
    </row>
    <row r="16" spans="2:5" s="43" customFormat="1" x14ac:dyDescent="0.2">
      <c r="B16" s="45"/>
      <c r="C16" s="58"/>
      <c r="D16" s="58"/>
      <c r="E16" s="59">
        <f t="shared" si="0"/>
        <v>0</v>
      </c>
    </row>
    <row r="17" spans="2:5" s="43" customFormat="1" x14ac:dyDescent="0.2">
      <c r="B17" s="45"/>
      <c r="C17" s="58"/>
      <c r="D17" s="58"/>
      <c r="E17" s="59">
        <f t="shared" si="0"/>
        <v>0</v>
      </c>
    </row>
    <row r="18" spans="2:5" s="43" customFormat="1" x14ac:dyDescent="0.2">
      <c r="B18" s="45"/>
      <c r="C18" s="58"/>
      <c r="D18" s="58"/>
      <c r="E18" s="59">
        <f t="shared" si="0"/>
        <v>0</v>
      </c>
    </row>
    <row r="19" spans="2:5" s="43" customFormat="1" x14ac:dyDescent="0.2">
      <c r="B19" s="45"/>
      <c r="C19" s="58"/>
      <c r="D19" s="58"/>
      <c r="E19" s="59">
        <f t="shared" si="0"/>
        <v>0</v>
      </c>
    </row>
    <row r="20" spans="2:5" s="43" customFormat="1" x14ac:dyDescent="0.2">
      <c r="B20" s="45"/>
      <c r="C20" s="58"/>
      <c r="D20" s="58"/>
      <c r="E20" s="59">
        <f t="shared" si="0"/>
        <v>0</v>
      </c>
    </row>
    <row r="21" spans="2:5" s="43" customFormat="1" x14ac:dyDescent="0.2">
      <c r="B21" s="45"/>
      <c r="C21" s="58"/>
      <c r="D21" s="58"/>
      <c r="E21" s="59">
        <f t="shared" si="0"/>
        <v>0</v>
      </c>
    </row>
    <row r="22" spans="2:5" s="43" customFormat="1" x14ac:dyDescent="0.2">
      <c r="B22" s="45"/>
      <c r="C22" s="58"/>
      <c r="D22" s="58"/>
      <c r="E22" s="59">
        <f t="shared" si="0"/>
        <v>0</v>
      </c>
    </row>
    <row r="23" spans="2:5" s="43" customFormat="1" x14ac:dyDescent="0.2">
      <c r="B23" s="45"/>
      <c r="C23" s="58"/>
      <c r="D23" s="58"/>
      <c r="E23" s="59">
        <f t="shared" si="0"/>
        <v>0</v>
      </c>
    </row>
    <row r="24" spans="2:5" s="43" customFormat="1" x14ac:dyDescent="0.2">
      <c r="B24" s="45"/>
      <c r="C24" s="58"/>
      <c r="D24" s="58"/>
      <c r="E24" s="59">
        <f>$C24+$D24</f>
        <v>0</v>
      </c>
    </row>
    <row r="25" spans="2:5" s="43" customFormat="1" x14ac:dyDescent="0.2">
      <c r="B25" s="45"/>
      <c r="C25" s="58"/>
      <c r="D25" s="58"/>
      <c r="E25" s="59">
        <f t="shared" ref="E25:E30" si="2">$C25+$D25</f>
        <v>0</v>
      </c>
    </row>
    <row r="26" spans="2:5" s="43" customFormat="1" x14ac:dyDescent="0.2">
      <c r="B26" s="45"/>
      <c r="C26" s="58"/>
      <c r="D26" s="58"/>
      <c r="E26" s="59">
        <f t="shared" si="2"/>
        <v>0</v>
      </c>
    </row>
    <row r="27" spans="2:5" s="43" customFormat="1" x14ac:dyDescent="0.2">
      <c r="B27" s="45"/>
      <c r="C27" s="58"/>
      <c r="D27" s="58"/>
      <c r="E27" s="59">
        <f t="shared" si="2"/>
        <v>0</v>
      </c>
    </row>
    <row r="28" spans="2:5" s="43" customFormat="1" x14ac:dyDescent="0.2">
      <c r="B28" s="45"/>
      <c r="C28" s="58"/>
      <c r="D28" s="58"/>
      <c r="E28" s="59">
        <f t="shared" si="2"/>
        <v>0</v>
      </c>
    </row>
    <row r="29" spans="2:5" s="43" customFormat="1" x14ac:dyDescent="0.2">
      <c r="B29" s="45"/>
      <c r="C29" s="58"/>
      <c r="D29" s="58"/>
      <c r="E29" s="59">
        <f t="shared" si="2"/>
        <v>0</v>
      </c>
    </row>
    <row r="30" spans="2:5" s="43" customFormat="1" ht="15.75" thickBot="1" x14ac:dyDescent="0.3">
      <c r="B30" s="46"/>
      <c r="C30" s="60"/>
      <c r="D30" s="60"/>
      <c r="E30" s="61">
        <f t="shared" si="2"/>
        <v>0</v>
      </c>
    </row>
    <row r="31" spans="2:5" ht="15" x14ac:dyDescent="0.25">
      <c r="B31" s="47" t="s">
        <v>7</v>
      </c>
      <c r="C31" s="62">
        <f>SUBTOTAL(109,C7:C30)</f>
        <v>0</v>
      </c>
      <c r="D31" s="62">
        <f>SUBTOTAL(109,D7:D30)</f>
        <v>0</v>
      </c>
      <c r="E31" s="63">
        <f>SUBTOTAL(109,C7:D30)</f>
        <v>0</v>
      </c>
    </row>
    <row r="32" spans="2:5" ht="15.75" thickBot="1" x14ac:dyDescent="0.3">
      <c r="B32" s="48" t="s">
        <v>88</v>
      </c>
      <c r="C32" s="49">
        <f>IFERROR(C31/E31, 0)</f>
        <v>0</v>
      </c>
      <c r="D32" s="49">
        <f>IFERROR(D31/E31,0)</f>
        <v>0</v>
      </c>
      <c r="E32" s="50"/>
    </row>
    <row r="33" ht="4.5" customHeight="1" x14ac:dyDescent="0.2"/>
  </sheetData>
  <sheetProtection algorithmName="SHA-512" hashValue="gy17cXZqcA+zyYWRFTIL1ojfMviKmWxXyPCv2fUIXArRFq7f29jNuOg+cXQwLxgRYmNZ87bw3Xu5nkCpGaAWZA==" saltValue="GfYs479HTV9iIUDsu3oPfg==" spinCount="100000" sheet="1" insertRows="0"/>
  <mergeCells count="4">
    <mergeCell ref="B4:E4"/>
    <mergeCell ref="B2:E2"/>
    <mergeCell ref="B3:E3"/>
    <mergeCell ref="B5:E5"/>
  </mergeCells>
  <printOptions horizontalCentered="1" verticalCentered="1"/>
  <pageMargins left="0.2" right="0.2" top="0.5" bottom="0.5" header="0.05" footer="0.05"/>
  <pageSetup orientation="portrait" r:id="rId1"/>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B1:D24"/>
  <sheetViews>
    <sheetView zoomScaleNormal="100" workbookViewId="0">
      <selection activeCell="D6" sqref="D6"/>
    </sheetView>
  </sheetViews>
  <sheetFormatPr defaultColWidth="9.140625" defaultRowHeight="15" x14ac:dyDescent="0.25"/>
  <cols>
    <col min="1" max="1" width="1.140625" style="51" customWidth="1"/>
    <col min="2" max="2" width="82.28515625" style="51" customWidth="1"/>
    <col min="3" max="3" width="19.85546875" style="51" customWidth="1"/>
    <col min="4" max="4" width="22.7109375" style="51" customWidth="1"/>
    <col min="5" max="5" width="1.42578125" style="51" customWidth="1"/>
    <col min="6" max="16384" width="9.140625" style="51"/>
  </cols>
  <sheetData>
    <row r="1" spans="2:4" ht="15.75" thickBot="1" x14ac:dyDescent="0.3">
      <c r="B1" s="93"/>
      <c r="C1" s="93"/>
      <c r="D1" s="93"/>
    </row>
    <row r="2" spans="2:4" ht="16.5" thickBot="1" x14ac:dyDescent="0.3">
      <c r="B2" s="1" t="s">
        <v>0</v>
      </c>
      <c r="C2" s="87"/>
      <c r="D2" s="88"/>
    </row>
    <row r="3" spans="2:4" ht="15.75" thickBot="1" x14ac:dyDescent="0.3">
      <c r="B3" s="89"/>
      <c r="C3" s="89"/>
      <c r="D3" s="89"/>
    </row>
    <row r="4" spans="2:4" ht="43.5" customHeight="1" thickBot="1" x14ac:dyDescent="0.3">
      <c r="B4" s="90" t="s">
        <v>120</v>
      </c>
      <c r="C4" s="91"/>
      <c r="D4" s="92"/>
    </row>
    <row r="5" spans="2:4" ht="37.5" x14ac:dyDescent="0.25">
      <c r="B5" s="27" t="s">
        <v>6</v>
      </c>
      <c r="C5" s="28" t="s">
        <v>1</v>
      </c>
      <c r="D5" s="29" t="s">
        <v>2</v>
      </c>
    </row>
    <row r="6" spans="2:4" ht="18.75" x14ac:dyDescent="0.25">
      <c r="B6" s="22" t="s">
        <v>3</v>
      </c>
      <c r="C6" s="17">
        <v>900</v>
      </c>
      <c r="D6" s="23">
        <f>'Low Income Student Counts'!C31</f>
        <v>0</v>
      </c>
    </row>
    <row r="7" spans="2:4" ht="37.5" x14ac:dyDescent="0.25">
      <c r="B7" s="22" t="s">
        <v>106</v>
      </c>
      <c r="C7" s="67">
        <v>100</v>
      </c>
      <c r="D7" s="68">
        <f>'Low Income Student Counts'!D31</f>
        <v>0</v>
      </c>
    </row>
    <row r="8" spans="2:4" ht="19.5" x14ac:dyDescent="0.25">
      <c r="B8" s="22" t="s">
        <v>4</v>
      </c>
      <c r="C8" s="17">
        <f>C6+C7</f>
        <v>1000</v>
      </c>
      <c r="D8" s="23">
        <f>D6+D7</f>
        <v>0</v>
      </c>
    </row>
    <row r="9" spans="2:4" ht="20.25" thickBot="1" x14ac:dyDescent="0.3">
      <c r="B9" s="24" t="s">
        <v>5</v>
      </c>
      <c r="C9" s="25">
        <f>C7/C8</f>
        <v>0.1</v>
      </c>
      <c r="D9" s="26" t="e">
        <f>D7/D8</f>
        <v>#DIV/0!</v>
      </c>
    </row>
    <row r="10" spans="2:4" ht="18.75" x14ac:dyDescent="0.25">
      <c r="B10" s="30" t="s">
        <v>91</v>
      </c>
      <c r="C10" s="31"/>
      <c r="D10" s="32"/>
    </row>
    <row r="11" spans="2:4" ht="18.75" x14ac:dyDescent="0.25">
      <c r="B11" s="33" t="s">
        <v>84</v>
      </c>
      <c r="C11" s="18">
        <v>570000</v>
      </c>
      <c r="D11" s="37"/>
    </row>
    <row r="12" spans="2:4" ht="18.75" x14ac:dyDescent="0.25">
      <c r="B12" s="33" t="s">
        <v>90</v>
      </c>
      <c r="C12" s="18">
        <v>30000</v>
      </c>
      <c r="D12" s="37"/>
    </row>
    <row r="13" spans="2:4" ht="20.25" thickBot="1" x14ac:dyDescent="0.3">
      <c r="B13" s="22" t="s">
        <v>87</v>
      </c>
      <c r="C13" s="19">
        <f>C11+C12</f>
        <v>600000</v>
      </c>
      <c r="D13" s="34">
        <f>D11+D12</f>
        <v>0</v>
      </c>
    </row>
    <row r="14" spans="2:4" ht="18.75" x14ac:dyDescent="0.25">
      <c r="B14" s="30" t="s">
        <v>94</v>
      </c>
      <c r="C14" s="31"/>
      <c r="D14" s="32"/>
    </row>
    <row r="15" spans="2:4" ht="39" thickBot="1" x14ac:dyDescent="0.3">
      <c r="B15" s="24" t="s">
        <v>103</v>
      </c>
      <c r="C15" s="35">
        <f>C13*C9</f>
        <v>60000</v>
      </c>
      <c r="D15" s="36" t="e">
        <f>D13*D9</f>
        <v>#DIV/0!</v>
      </c>
    </row>
    <row r="16" spans="2:4" ht="37.5" x14ac:dyDescent="0.25">
      <c r="B16" s="33" t="s">
        <v>95</v>
      </c>
      <c r="C16" s="20">
        <v>0</v>
      </c>
      <c r="D16" s="37"/>
    </row>
    <row r="17" spans="2:4" ht="38.25" x14ac:dyDescent="0.25">
      <c r="B17" s="38" t="s">
        <v>105</v>
      </c>
      <c r="C17" s="21">
        <f>C15+C16</f>
        <v>60000</v>
      </c>
      <c r="D17" s="39" t="e">
        <f>D15+D16</f>
        <v>#DIV/0!</v>
      </c>
    </row>
    <row r="18" spans="2:4" ht="18.75" x14ac:dyDescent="0.25">
      <c r="B18" s="33" t="s">
        <v>92</v>
      </c>
      <c r="C18" s="18">
        <v>400</v>
      </c>
      <c r="D18" s="37"/>
    </row>
    <row r="19" spans="2:4" ht="38.25" x14ac:dyDescent="0.25">
      <c r="B19" s="22" t="s">
        <v>104</v>
      </c>
      <c r="C19" s="19">
        <f>IF(C13&gt;500000, (C13*0.01*C9), 0)</f>
        <v>600</v>
      </c>
      <c r="D19" s="34">
        <f>IF(D13&gt;500000, (D13*0.01*D9), 0)</f>
        <v>0</v>
      </c>
    </row>
    <row r="20" spans="2:4" ht="20.25" thickBot="1" x14ac:dyDescent="0.3">
      <c r="B20" s="24" t="s">
        <v>93</v>
      </c>
      <c r="C20" s="35">
        <f>C17-C18-C19</f>
        <v>59000</v>
      </c>
      <c r="D20" s="36" t="e">
        <f>D17-D18-D19</f>
        <v>#DIV/0!</v>
      </c>
    </row>
    <row r="21" spans="2:4" ht="18" customHeight="1" x14ac:dyDescent="0.25">
      <c r="B21" s="30" t="s">
        <v>112</v>
      </c>
      <c r="C21" s="31"/>
      <c r="D21" s="32"/>
    </row>
    <row r="22" spans="2:4" ht="20.25" thickBot="1" x14ac:dyDescent="0.3">
      <c r="B22" s="24" t="s">
        <v>113</v>
      </c>
      <c r="C22" s="35">
        <f>C20/C7</f>
        <v>590</v>
      </c>
      <c r="D22" s="35" t="e">
        <f>D20/D7</f>
        <v>#DIV/0!</v>
      </c>
    </row>
    <row r="24" spans="2:4" ht="29.25" customHeight="1" x14ac:dyDescent="0.25">
      <c r="B24" s="94" t="s">
        <v>107</v>
      </c>
      <c r="C24" s="95"/>
      <c r="D24" s="95"/>
    </row>
  </sheetData>
  <sheetProtection algorithmName="SHA-512" hashValue="AmDrvdPaEe/GbEnpGbp7o+kSCaUDxL+rKQ6ucVIqg+vWNFi59zXCdRTRueaeCUPM84uJy9goGR2QNYrL7IRa4w==" saltValue="Tq/CCvxvKLPkIq11PdLxXg==" spinCount="100000" sheet="1" objects="1" scenarios="1"/>
  <mergeCells count="5">
    <mergeCell ref="C2:D2"/>
    <mergeCell ref="B3:D3"/>
    <mergeCell ref="B4:D4"/>
    <mergeCell ref="B1:D1"/>
    <mergeCell ref="B24:D24"/>
  </mergeCells>
  <printOptions horizontalCentered="1" verticalCentered="1"/>
  <pageMargins left="0.45" right="0.45" top="0.5" bottom="0.5" header="0.3" footer="0.3"/>
  <pageSetup scale="96" orientation="landscape" r:id="rId1"/>
  <legacy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C69"/>
  <sheetViews>
    <sheetView workbookViewId="0">
      <selection activeCell="C4" sqref="C4"/>
    </sheetView>
  </sheetViews>
  <sheetFormatPr defaultRowHeight="15" x14ac:dyDescent="0.25"/>
  <cols>
    <col min="1" max="1" width="0.7109375" customWidth="1"/>
    <col min="2" max="2" width="27.28515625" bestFit="1" customWidth="1"/>
    <col min="3" max="3" width="14.28515625" customWidth="1"/>
    <col min="4" max="4" width="2" customWidth="1"/>
  </cols>
  <sheetData>
    <row r="1" spans="1:3" ht="7.5" customHeight="1" thickBot="1" x14ac:dyDescent="0.3">
      <c r="A1" s="73"/>
      <c r="B1" s="73"/>
      <c r="C1" s="73"/>
    </row>
    <row r="2" spans="1:3" ht="21.75" thickBot="1" x14ac:dyDescent="0.4">
      <c r="A2" s="96"/>
      <c r="B2" s="98" t="s">
        <v>22</v>
      </c>
      <c r="C2" s="99"/>
    </row>
    <row r="3" spans="1:3" ht="6.75" customHeight="1" thickBot="1" x14ac:dyDescent="0.3">
      <c r="A3" s="97"/>
      <c r="B3" s="3"/>
      <c r="C3" s="4"/>
    </row>
    <row r="4" spans="1:3" ht="48" customHeight="1" thickBot="1" x14ac:dyDescent="0.3">
      <c r="A4" s="96"/>
      <c r="B4" s="5" t="s">
        <v>23</v>
      </c>
      <c r="C4" s="6" t="s">
        <v>121</v>
      </c>
    </row>
    <row r="5" spans="1:3" ht="3.75" customHeight="1" thickBot="1" x14ac:dyDescent="0.3">
      <c r="A5" s="96"/>
      <c r="B5" s="7"/>
      <c r="C5" s="8"/>
    </row>
    <row r="6" spans="1:3" x14ac:dyDescent="0.25">
      <c r="A6" s="96"/>
      <c r="B6" s="9" t="s">
        <v>24</v>
      </c>
      <c r="C6" s="10">
        <v>90284</v>
      </c>
    </row>
    <row r="7" spans="1:3" x14ac:dyDescent="0.25">
      <c r="A7" s="96"/>
      <c r="B7" s="11" t="s">
        <v>25</v>
      </c>
      <c r="C7" s="64">
        <v>595556</v>
      </c>
    </row>
    <row r="8" spans="1:3" x14ac:dyDescent="0.25">
      <c r="A8" s="96"/>
      <c r="B8" s="12" t="s">
        <v>26</v>
      </c>
      <c r="C8" s="65">
        <v>506856</v>
      </c>
    </row>
    <row r="9" spans="1:3" x14ac:dyDescent="0.25">
      <c r="A9" s="96"/>
      <c r="B9" s="13" t="s">
        <v>27</v>
      </c>
      <c r="C9" s="66">
        <v>1981281</v>
      </c>
    </row>
    <row r="10" spans="1:3" x14ac:dyDescent="0.25">
      <c r="A10" s="96"/>
      <c r="B10" s="12" t="s">
        <v>28</v>
      </c>
      <c r="C10" s="65">
        <v>362719</v>
      </c>
    </row>
    <row r="11" spans="1:3" x14ac:dyDescent="0.25">
      <c r="A11" s="96"/>
      <c r="B11" s="13" t="s">
        <v>29</v>
      </c>
      <c r="C11" s="66">
        <v>732914</v>
      </c>
    </row>
    <row r="12" spans="1:3" x14ac:dyDescent="0.25">
      <c r="A12" s="96"/>
      <c r="B12" s="12" t="s">
        <v>30</v>
      </c>
      <c r="C12" s="65">
        <v>2737505</v>
      </c>
    </row>
    <row r="13" spans="1:3" x14ac:dyDescent="0.25">
      <c r="A13" s="96"/>
      <c r="B13" s="13" t="s">
        <v>31</v>
      </c>
      <c r="C13" s="66">
        <v>625213</v>
      </c>
    </row>
    <row r="14" spans="1:3" x14ac:dyDescent="0.25">
      <c r="A14" s="96"/>
      <c r="B14" s="12" t="s">
        <v>32</v>
      </c>
      <c r="C14" s="65">
        <v>77386</v>
      </c>
    </row>
    <row r="15" spans="1:3" x14ac:dyDescent="0.25">
      <c r="A15" s="96"/>
      <c r="B15" s="13" t="s">
        <v>33</v>
      </c>
      <c r="C15" s="66">
        <v>1596357</v>
      </c>
    </row>
    <row r="16" spans="1:3" x14ac:dyDescent="0.25">
      <c r="A16" s="96"/>
      <c r="B16" s="12" t="s">
        <v>34</v>
      </c>
      <c r="C16" s="65">
        <v>157952</v>
      </c>
    </row>
    <row r="17" spans="1:3" x14ac:dyDescent="0.25">
      <c r="A17" s="96"/>
      <c r="B17" s="13" t="s">
        <v>35</v>
      </c>
      <c r="C17" s="66">
        <v>54757</v>
      </c>
    </row>
    <row r="18" spans="1:3" x14ac:dyDescent="0.25">
      <c r="A18" s="96"/>
      <c r="B18" s="12" t="s">
        <v>36</v>
      </c>
      <c r="C18" s="65">
        <v>182151</v>
      </c>
    </row>
    <row r="19" spans="1:3" x14ac:dyDescent="0.25">
      <c r="A19" s="96"/>
      <c r="B19" s="13" t="s">
        <v>37</v>
      </c>
      <c r="C19" s="66">
        <v>172249</v>
      </c>
    </row>
    <row r="20" spans="1:3" x14ac:dyDescent="0.25">
      <c r="A20" s="96"/>
      <c r="B20" s="12" t="s">
        <v>38</v>
      </c>
      <c r="C20" s="65">
        <v>88910</v>
      </c>
    </row>
    <row r="21" spans="1:3" x14ac:dyDescent="0.25">
      <c r="A21" s="96"/>
      <c r="B21" s="13" t="s">
        <v>39</v>
      </c>
      <c r="C21" s="66">
        <v>857356</v>
      </c>
    </row>
    <row r="22" spans="1:3" x14ac:dyDescent="0.25">
      <c r="A22" s="96"/>
      <c r="B22" s="12" t="s">
        <v>40</v>
      </c>
      <c r="C22" s="65">
        <v>572467</v>
      </c>
    </row>
    <row r="23" spans="1:3" x14ac:dyDescent="0.25">
      <c r="A23" s="96"/>
      <c r="B23" s="13" t="s">
        <v>41</v>
      </c>
      <c r="C23" s="66">
        <v>38014</v>
      </c>
    </row>
    <row r="24" spans="1:3" x14ac:dyDescent="0.25">
      <c r="A24" s="96"/>
      <c r="B24" s="12" t="s">
        <v>42</v>
      </c>
      <c r="C24" s="65">
        <v>312033</v>
      </c>
    </row>
    <row r="25" spans="1:3" x14ac:dyDescent="0.25">
      <c r="A25" s="96"/>
      <c r="B25" s="13" t="s">
        <v>43</v>
      </c>
      <c r="C25" s="66">
        <v>185276</v>
      </c>
    </row>
    <row r="26" spans="1:3" x14ac:dyDescent="0.25">
      <c r="A26" s="96"/>
      <c r="B26" s="12" t="s">
        <v>44</v>
      </c>
      <c r="C26" s="65">
        <v>0</v>
      </c>
    </row>
    <row r="27" spans="1:3" x14ac:dyDescent="0.25">
      <c r="A27" s="96"/>
      <c r="B27" s="13" t="s">
        <v>45</v>
      </c>
      <c r="C27" s="66">
        <v>1009279</v>
      </c>
    </row>
    <row r="28" spans="1:3" x14ac:dyDescent="0.25">
      <c r="A28" s="96"/>
      <c r="B28" s="12" t="s">
        <v>46</v>
      </c>
      <c r="C28" s="65">
        <v>568629</v>
      </c>
    </row>
    <row r="29" spans="1:3" x14ac:dyDescent="0.25">
      <c r="A29" s="96"/>
      <c r="B29" s="13" t="s">
        <v>47</v>
      </c>
      <c r="C29" s="66">
        <v>844770</v>
      </c>
    </row>
    <row r="30" spans="1:3" x14ac:dyDescent="0.25">
      <c r="A30" s="96"/>
      <c r="B30" s="12" t="s">
        <v>48</v>
      </c>
      <c r="C30" s="65">
        <v>229669</v>
      </c>
    </row>
    <row r="31" spans="1:3" x14ac:dyDescent="0.25">
      <c r="A31" s="96"/>
      <c r="B31" s="13" t="s">
        <v>49</v>
      </c>
      <c r="C31" s="66">
        <v>4299089</v>
      </c>
    </row>
    <row r="32" spans="1:3" x14ac:dyDescent="0.25">
      <c r="A32" s="96"/>
      <c r="B32" s="12" t="s">
        <v>50</v>
      </c>
      <c r="C32" s="65">
        <v>280354</v>
      </c>
    </row>
    <row r="33" spans="1:3" x14ac:dyDescent="0.25">
      <c r="A33" s="96"/>
      <c r="B33" s="13" t="s">
        <v>51</v>
      </c>
      <c r="C33" s="66">
        <v>17476987</v>
      </c>
    </row>
    <row r="34" spans="1:3" x14ac:dyDescent="0.25">
      <c r="A34" s="96"/>
      <c r="B34" s="12" t="s">
        <v>52</v>
      </c>
      <c r="C34" s="65">
        <v>211533</v>
      </c>
    </row>
    <row r="35" spans="1:3" x14ac:dyDescent="0.25">
      <c r="A35" s="96"/>
      <c r="B35" s="13" t="s">
        <v>53</v>
      </c>
      <c r="C35" s="66">
        <v>111955</v>
      </c>
    </row>
    <row r="36" spans="1:3" x14ac:dyDescent="0.25">
      <c r="A36" s="96"/>
      <c r="B36" s="12" t="s">
        <v>54</v>
      </c>
      <c r="C36" s="65">
        <v>407175</v>
      </c>
    </row>
    <row r="37" spans="1:3" x14ac:dyDescent="0.25">
      <c r="A37" s="96"/>
      <c r="B37" s="13" t="s">
        <v>55</v>
      </c>
      <c r="C37" s="66">
        <v>231185</v>
      </c>
    </row>
    <row r="38" spans="1:3" x14ac:dyDescent="0.25">
      <c r="A38" s="96"/>
      <c r="B38" s="12" t="s">
        <v>56</v>
      </c>
      <c r="C38" s="65">
        <v>1731180</v>
      </c>
    </row>
    <row r="39" spans="1:3" x14ac:dyDescent="0.25">
      <c r="A39" s="96"/>
      <c r="B39" s="13" t="s">
        <v>57</v>
      </c>
      <c r="C39" s="66">
        <v>1122380</v>
      </c>
    </row>
    <row r="40" spans="1:3" x14ac:dyDescent="0.25">
      <c r="A40" s="96"/>
      <c r="B40" s="12" t="s">
        <v>58</v>
      </c>
      <c r="C40" s="65">
        <v>611941</v>
      </c>
    </row>
    <row r="41" spans="1:3" x14ac:dyDescent="0.25">
      <c r="A41" s="96"/>
      <c r="B41" s="13" t="s">
        <v>59</v>
      </c>
      <c r="C41" s="66">
        <v>3930105</v>
      </c>
    </row>
    <row r="42" spans="1:3" x14ac:dyDescent="0.25">
      <c r="A42" s="96"/>
      <c r="B42" s="12" t="s">
        <v>60</v>
      </c>
      <c r="C42" s="65">
        <v>319465</v>
      </c>
    </row>
    <row r="43" spans="1:3" x14ac:dyDescent="0.25">
      <c r="A43" s="96"/>
      <c r="B43" s="12" t="s">
        <v>61</v>
      </c>
      <c r="C43" s="65">
        <v>64857</v>
      </c>
    </row>
    <row r="44" spans="1:3" x14ac:dyDescent="0.25">
      <c r="A44" s="96"/>
      <c r="B44" s="13" t="s">
        <v>62</v>
      </c>
      <c r="C44" s="66">
        <v>435513</v>
      </c>
    </row>
    <row r="45" spans="1:3" x14ac:dyDescent="0.25">
      <c r="A45" s="96"/>
      <c r="B45" s="12" t="s">
        <v>63</v>
      </c>
      <c r="C45" s="65">
        <v>109710</v>
      </c>
    </row>
    <row r="46" spans="1:3" x14ac:dyDescent="0.25">
      <c r="A46" s="96"/>
      <c r="B46" s="13" t="s">
        <v>64</v>
      </c>
      <c r="C46" s="66">
        <v>417834</v>
      </c>
    </row>
    <row r="47" spans="1:3" x14ac:dyDescent="0.25">
      <c r="A47" s="96"/>
      <c r="B47" s="12" t="s">
        <v>65</v>
      </c>
      <c r="C47" s="65">
        <v>502834</v>
      </c>
    </row>
    <row r="48" spans="1:3" x14ac:dyDescent="0.25">
      <c r="A48" s="96"/>
      <c r="B48" s="13" t="s">
        <v>66</v>
      </c>
      <c r="C48" s="66">
        <v>134544</v>
      </c>
    </row>
    <row r="49" spans="1:3" x14ac:dyDescent="0.25">
      <c r="A49" s="96"/>
      <c r="B49" s="12" t="s">
        <v>67</v>
      </c>
      <c r="C49" s="65">
        <v>27054</v>
      </c>
    </row>
    <row r="50" spans="1:3" x14ac:dyDescent="0.25">
      <c r="A50" s="96"/>
      <c r="B50" s="13" t="s">
        <v>68</v>
      </c>
      <c r="C50" s="66">
        <v>188843</v>
      </c>
    </row>
    <row r="51" spans="1:3" x14ac:dyDescent="0.25">
      <c r="A51" s="96"/>
      <c r="B51" s="12" t="s">
        <v>69</v>
      </c>
      <c r="C51" s="65">
        <v>25572</v>
      </c>
    </row>
    <row r="52" spans="1:3" x14ac:dyDescent="0.25">
      <c r="A52" s="96"/>
      <c r="B52" s="13" t="s">
        <v>70</v>
      </c>
      <c r="C52" s="66">
        <v>138943</v>
      </c>
    </row>
    <row r="53" spans="1:3" x14ac:dyDescent="0.25">
      <c r="A53" s="96"/>
      <c r="B53" s="12" t="s">
        <v>71</v>
      </c>
      <c r="C53" s="65">
        <v>311564</v>
      </c>
    </row>
    <row r="54" spans="1:3" x14ac:dyDescent="0.25">
      <c r="A54" s="96"/>
      <c r="B54" s="13" t="s">
        <v>72</v>
      </c>
      <c r="C54" s="66">
        <v>820403</v>
      </c>
    </row>
    <row r="55" spans="1:3" x14ac:dyDescent="0.25">
      <c r="A55" s="96"/>
      <c r="B55" s="12" t="s">
        <v>73</v>
      </c>
      <c r="C55" s="65">
        <v>134313</v>
      </c>
    </row>
    <row r="56" spans="1:3" x14ac:dyDescent="0.25">
      <c r="A56" s="96"/>
      <c r="B56" s="13" t="s">
        <v>74</v>
      </c>
      <c r="C56" s="66">
        <v>49225</v>
      </c>
    </row>
    <row r="57" spans="1:3" x14ac:dyDescent="0.25">
      <c r="A57" s="96"/>
      <c r="B57" s="12" t="s">
        <v>75</v>
      </c>
      <c r="C57" s="65">
        <v>146372</v>
      </c>
    </row>
    <row r="58" spans="1:3" x14ac:dyDescent="0.25">
      <c r="A58" s="96"/>
      <c r="B58" s="13" t="s">
        <v>76</v>
      </c>
      <c r="C58" s="66">
        <v>226269</v>
      </c>
    </row>
    <row r="59" spans="1:3" x14ac:dyDescent="0.25">
      <c r="A59" s="96"/>
      <c r="B59" s="12" t="s">
        <v>77</v>
      </c>
      <c r="C59" s="65">
        <v>1160517</v>
      </c>
    </row>
    <row r="60" spans="1:3" x14ac:dyDescent="0.25">
      <c r="A60" s="96"/>
      <c r="B60" s="13" t="s">
        <v>78</v>
      </c>
      <c r="C60" s="66">
        <v>143999</v>
      </c>
    </row>
    <row r="61" spans="1:3" x14ac:dyDescent="0.25">
      <c r="A61" s="96"/>
      <c r="B61" s="12" t="s">
        <v>79</v>
      </c>
      <c r="C61" s="65">
        <v>166510</v>
      </c>
    </row>
    <row r="62" spans="1:3" x14ac:dyDescent="0.25">
      <c r="A62" s="96"/>
      <c r="B62" s="13" t="s">
        <v>80</v>
      </c>
      <c r="C62" s="66">
        <v>148336</v>
      </c>
    </row>
    <row r="63" spans="1:3" x14ac:dyDescent="0.25">
      <c r="A63" s="96"/>
      <c r="B63" s="12" t="s">
        <v>81</v>
      </c>
      <c r="C63" s="65">
        <v>86009</v>
      </c>
    </row>
    <row r="64" spans="1:3" x14ac:dyDescent="0.25">
      <c r="A64" s="96"/>
      <c r="B64" s="12" t="s">
        <v>96</v>
      </c>
      <c r="C64" s="65">
        <v>153364</v>
      </c>
    </row>
    <row r="65" spans="1:3" x14ac:dyDescent="0.25">
      <c r="A65" s="96"/>
      <c r="B65" s="70" t="s">
        <v>82</v>
      </c>
      <c r="C65" s="71">
        <v>147116</v>
      </c>
    </row>
    <row r="66" spans="1:3" x14ac:dyDescent="0.25">
      <c r="A66" s="96"/>
      <c r="B66" s="70" t="s">
        <v>122</v>
      </c>
      <c r="C66" s="71">
        <v>90517</v>
      </c>
    </row>
    <row r="67" spans="1:3" x14ac:dyDescent="0.25">
      <c r="A67" s="96"/>
      <c r="B67" s="70" t="s">
        <v>123</v>
      </c>
      <c r="C67" s="71">
        <v>108817</v>
      </c>
    </row>
    <row r="68" spans="1:3" ht="5.25" customHeight="1" x14ac:dyDescent="0.25">
      <c r="A68" s="96"/>
      <c r="B68" s="14"/>
      <c r="C68" s="66"/>
    </row>
    <row r="69" spans="1:3" ht="15.75" thickBot="1" x14ac:dyDescent="0.3">
      <c r="A69" s="96"/>
      <c r="B69" s="15" t="s">
        <v>83</v>
      </c>
      <c r="C69" s="16">
        <f>SUM(C6:C68)</f>
        <v>51251967</v>
      </c>
    </row>
  </sheetData>
  <sheetProtection algorithmName="SHA-512" hashValue="6cLG7RhiR6XNXJ+3cAeqQp1y+sL2veogDIs1UeRnPzP19yYlMnF8B0GCBEm/ucV+hBTPaK9SkhB5ou+RlGKMWA==" saltValue="H6SMqNIfAVu4sdOnPMpvzg==" spinCount="100000" sheet="1" objects="1" scenarios="1"/>
  <mergeCells count="3">
    <mergeCell ref="A1:C1"/>
    <mergeCell ref="A2:A69"/>
    <mergeCell ref="B2:C2"/>
  </mergeCells>
  <printOptions horizontalCentered="1" verticalCentered="1"/>
  <pageMargins left="0.2" right="0.2" top="0.25" bottom="0.25" header="0.05" footer="0.05"/>
  <pageSetup scale="74"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41E41AFAE1395442BDFB88E587FBB80F" ma:contentTypeVersion="13" ma:contentTypeDescription="Create a new document." ma:contentTypeScope="" ma:versionID="906a62e1b3b5e2d9bd287440cf7805db">
  <xsd:schema xmlns:xsd="http://www.w3.org/2001/XMLSchema" xmlns:xs="http://www.w3.org/2001/XMLSchema" xmlns:p="http://schemas.microsoft.com/office/2006/metadata/properties" xmlns:ns3="b55cc359-510e-4af2-81bb-0b240aecdefd" xmlns:ns4="23df3814-6f62-4215-ae23-4fa231a6ec59" targetNamespace="http://schemas.microsoft.com/office/2006/metadata/properties" ma:root="true" ma:fieldsID="d0ad90d1ce199f143140c2aa76d3b520" ns3:_="" ns4:_="">
    <xsd:import namespace="b55cc359-510e-4af2-81bb-0b240aecdefd"/>
    <xsd:import namespace="23df3814-6f62-4215-ae23-4fa231a6ec59"/>
    <xsd:element name="properties">
      <xsd:complexType>
        <xsd:sequence>
          <xsd:element name="documentManagement">
            <xsd:complexType>
              <xsd:all>
                <xsd:element ref="ns3:SharedWithUsers" minOccurs="0"/>
                <xsd:element ref="ns3:SharedWithDetails" minOccurs="0"/>
                <xsd:element ref="ns3:SharingHintHash" minOccurs="0"/>
                <xsd:element ref="ns4:MediaServiceMetadata" minOccurs="0"/>
                <xsd:element ref="ns4:MediaServiceFastMetadata" minOccurs="0"/>
                <xsd:element ref="ns4:MediaServiceDateTaken" minOccurs="0"/>
                <xsd:element ref="ns4:MediaServiceAutoTags" minOccurs="0"/>
                <xsd:element ref="ns4:MediaServiceLocation" minOccurs="0"/>
                <xsd:element ref="ns4:MediaServiceOCR" minOccurs="0"/>
                <xsd:element ref="ns4:MediaServiceEventHashCode" minOccurs="0"/>
                <xsd:element ref="ns4:MediaServiceGenerationTime" minOccurs="0"/>
                <xsd:element ref="ns4:MediaServiceAutoKeyPoints" minOccurs="0"/>
                <xsd:element ref="ns4: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55cc359-510e-4af2-81bb-0b240aecdefd" elementFormDefault="qualified">
    <xsd:import namespace="http://schemas.microsoft.com/office/2006/documentManagement/types"/>
    <xsd:import namespace="http://schemas.microsoft.com/office/infopath/2007/PartnerControls"/>
    <xsd:element name="SharedWithUsers" ma:index="8"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description="" ma:internalName="SharedWithDetails" ma:readOnly="true">
      <xsd:simpleType>
        <xsd:restriction base="dms:Note">
          <xsd:maxLength value="255"/>
        </xsd:restriction>
      </xsd:simpleType>
    </xsd:element>
    <xsd:element name="SharingHintHash" ma:index="10" nillable="true" ma:displayName="Sharing Hint Hash" ma:description="" ma:hidden="true" ma:internalName="SharingHintHash"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23df3814-6f62-4215-ae23-4fa231a6ec59" elementFormDefault="qualified">
    <xsd:import namespace="http://schemas.microsoft.com/office/2006/documentManagement/types"/>
    <xsd:import namespace="http://schemas.microsoft.com/office/infopath/2007/PartnerControls"/>
    <xsd:element name="MediaServiceMetadata" ma:index="11" nillable="true" ma:displayName="MediaServiceMetadata" ma:description="" ma:hidden="true" ma:internalName="MediaServiceMetadata" ma:readOnly="true">
      <xsd:simpleType>
        <xsd:restriction base="dms:Note"/>
      </xsd:simpleType>
    </xsd:element>
    <xsd:element name="MediaServiceFastMetadata" ma:index="12" nillable="true" ma:displayName="MediaServiceFastMetadata" ma:description="" ma:hidden="true" ma:internalName="MediaServiceFastMetadata" ma:readOnly="true">
      <xsd:simpleType>
        <xsd:restriction base="dms:Note"/>
      </xsd:simpleType>
    </xsd:element>
    <xsd:element name="MediaServiceDateTaken" ma:index="13" nillable="true" ma:displayName="MediaServiceDateTaken" ma:description="" ma:hidden="true" ma:internalName="MediaServiceDateTaken" ma:readOnly="true">
      <xsd:simpleType>
        <xsd:restriction base="dms:Text"/>
      </xsd:simpleType>
    </xsd:element>
    <xsd:element name="MediaServiceAutoTags" ma:index="14" nillable="true" ma:displayName="MediaServiceAutoTags" ma:description="" ma:internalName="MediaServiceAutoTags" ma:readOnly="true">
      <xsd:simpleType>
        <xsd:restriction base="dms:Text"/>
      </xsd:simpleType>
    </xsd:element>
    <xsd:element name="MediaServiceLocation" ma:index="15" nillable="true" ma:displayName="MediaServiceLocation" ma:internalName="MediaServiceLocation" ma:readOnly="true">
      <xsd:simpleType>
        <xsd:restriction base="dms:Text"/>
      </xsd:simpleType>
    </xsd:element>
    <xsd:element name="MediaServiceOCR" ma:index="16" nillable="true" ma:displayName="MediaServiceOCR" ma:internalName="MediaServiceOCR" ma:readOnly="true">
      <xsd:simpleType>
        <xsd:restriction base="dms:Note">
          <xsd:maxLength value="255"/>
        </xsd:restriction>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AutoKeyPoints" ma:index="19" nillable="true" ma:displayName="MediaServiceAutoKeyPoints" ma:hidden="true" ma:internalName="MediaServiceAutoKeyPoints" ma:readOnly="true">
      <xsd:simpleType>
        <xsd:restriction base="dms:Note"/>
      </xsd:simpleType>
    </xsd:element>
    <xsd:element name="MediaServiceKeyPoints" ma:index="20" nillable="true" ma:displayName="KeyPoints" ma:internalName="MediaServiceKeyPoint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C996BA3D-770B-4C66-9CF6-2B5751D823F9}">
  <ds:schemaRefs>
    <ds:schemaRef ds:uri="http://schemas.microsoft.com/sharepoint/v3/contenttype/forms"/>
  </ds:schemaRefs>
</ds:datastoreItem>
</file>

<file path=customXml/itemProps2.xml><?xml version="1.0" encoding="utf-8"?>
<ds:datastoreItem xmlns:ds="http://schemas.openxmlformats.org/officeDocument/2006/customXml" ds:itemID="{16B30526-9BAE-47EF-8214-B3F12E7D9047}">
  <ds:schemaRefs>
    <ds:schemaRef ds:uri="http://purl.org/dc/terms/"/>
    <ds:schemaRef ds:uri="b55cc359-510e-4af2-81bb-0b240aecdefd"/>
    <ds:schemaRef ds:uri="http://schemas.microsoft.com/office/2006/documentManagement/types"/>
    <ds:schemaRef ds:uri="http://schemas.microsoft.com/office/infopath/2007/PartnerControls"/>
    <ds:schemaRef ds:uri="http://purl.org/dc/elements/1.1/"/>
    <ds:schemaRef ds:uri="http://schemas.microsoft.com/office/2006/metadata/properties"/>
    <ds:schemaRef ds:uri="http://schemas.openxmlformats.org/package/2006/metadata/core-properties"/>
    <ds:schemaRef ds:uri="23df3814-6f62-4215-ae23-4fa231a6ec59"/>
    <ds:schemaRef ds:uri="http://www.w3.org/XML/1998/namespace"/>
    <ds:schemaRef ds:uri="http://purl.org/dc/dcmitype/"/>
  </ds:schemaRefs>
</ds:datastoreItem>
</file>

<file path=customXml/itemProps3.xml><?xml version="1.0" encoding="utf-8"?>
<ds:datastoreItem xmlns:ds="http://schemas.openxmlformats.org/officeDocument/2006/customXml" ds:itemID="{1D15C762-F134-4C1A-82C3-5EED1C22A05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b55cc359-510e-4af2-81bb-0b240aecdefd"/>
    <ds:schemaRef ds:uri="23df3814-6f62-4215-ae23-4fa231a6ec5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4</vt:i4>
      </vt:variant>
    </vt:vector>
  </HeadingPairs>
  <TitlesOfParts>
    <vt:vector size="8" baseType="lpstr">
      <vt:lpstr>Instructions</vt:lpstr>
      <vt:lpstr>Low Income Student Counts</vt:lpstr>
      <vt:lpstr>Proportional Share Calculator</vt:lpstr>
      <vt:lpstr>Title I(A) Alloc. to LEAs</vt:lpstr>
      <vt:lpstr>Instructions!Print_Area</vt:lpstr>
      <vt:lpstr>'Low Income Student Counts'!Print_Area</vt:lpstr>
      <vt:lpstr>'Proportional Share Calculator'!Print_Area</vt:lpstr>
      <vt:lpstr>'Title I(A) Alloc. to LEAs'!Print_Area</vt:lpstr>
    </vt:vector>
  </TitlesOfParts>
  <Company>RIDE</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Celani, Joseph</dc:creator>
  <cp:lastModifiedBy>Luther, David</cp:lastModifiedBy>
  <cp:lastPrinted>2021-05-04T17:50:58Z</cp:lastPrinted>
  <dcterms:created xsi:type="dcterms:W3CDTF">2018-03-06T16:03:05Z</dcterms:created>
  <dcterms:modified xsi:type="dcterms:W3CDTF">2022-02-18T18:27:14Z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0x01010041E41AFAE1395442BDFB88E587FBB80F</vt:lpwstr>
  </property>
</Properties>
</file>